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50" activeTab="0"/>
  </bookViews>
  <sheets>
    <sheet name="май-июнь" sheetId="1" r:id="rId1"/>
    <sheet name="июнь-июль" sheetId="2" r:id="rId2"/>
    <sheet name="сентябрь" sheetId="3" r:id="rId3"/>
    <sheet name="октябрь" sheetId="4" r:id="rId4"/>
    <sheet name="март" sheetId="5" r:id="rId5"/>
  </sheets>
  <definedNames>
    <definedName name="_xlnm.Print_Titles" localSheetId="1">'июнь-июль'!$23:$23</definedName>
    <definedName name="_xlnm.Print_Titles" localSheetId="0">'май-июнь'!$23:$23</definedName>
    <definedName name="_xlnm.Print_Titles" localSheetId="4">'март'!$29:$29</definedName>
    <definedName name="_xlnm.Print_Titles" localSheetId="3">'октябрь'!$23:$23</definedName>
    <definedName name="_xlnm.Print_Titles" localSheetId="2">'сентябрь'!$23:$23</definedName>
  </definedNames>
  <calcPr fullCalcOnLoad="1"/>
</workbook>
</file>

<file path=xl/sharedStrings.xml><?xml version="1.0" encoding="utf-8"?>
<sst xmlns="http://schemas.openxmlformats.org/spreadsheetml/2006/main" count="277" uniqueCount="64">
  <si>
    <t>Код</t>
  </si>
  <si>
    <t>Форма по ОКУД</t>
  </si>
  <si>
    <t>по ОКПО</t>
  </si>
  <si>
    <t>Вид деятельности по ОКДП</t>
  </si>
  <si>
    <t>номер</t>
  </si>
  <si>
    <t>дата</t>
  </si>
  <si>
    <t>Вид операции</t>
  </si>
  <si>
    <t>Договор подряда (контракт)</t>
  </si>
  <si>
    <t>Отчетный период</t>
  </si>
  <si>
    <t>с</t>
  </si>
  <si>
    <t>по</t>
  </si>
  <si>
    <t>Номер</t>
  </si>
  <si>
    <t>Дата</t>
  </si>
  <si>
    <t>документа</t>
  </si>
  <si>
    <t>составления</t>
  </si>
  <si>
    <t>Наименование
пусковых комплексов, объектов, видов работ, оборудования, затрат</t>
  </si>
  <si>
    <t>Номер п/п</t>
  </si>
  <si>
    <t>с начала проведения работ</t>
  </si>
  <si>
    <t>с начала года по отчетный месяц включительно</t>
  </si>
  <si>
    <t>в том числе за отчетный месяц</t>
  </si>
  <si>
    <t xml:space="preserve"> М П</t>
  </si>
  <si>
    <t xml:space="preserve">                        Унифицированная форма № КС-3 </t>
  </si>
  <si>
    <t xml:space="preserve">                        Утверждена постановлением Госкомстата России </t>
  </si>
  <si>
    <t xml:space="preserve">                        от 11.11.99 № 100</t>
  </si>
  <si>
    <t xml:space="preserve">                            О СТОИМОСТИ ВЫПОЛНЕННЫХ РАБОТ И ЗАТРАТ                                                       </t>
  </si>
  <si>
    <t xml:space="preserve">СПРАВКА    </t>
  </si>
  <si>
    <t>Всего работ и затрат, включаемых в стоимость работ в том числе:</t>
  </si>
  <si>
    <t>Стоимость выполненных работ и затрат, руб.</t>
  </si>
  <si>
    <t>Всего с учетом налогов, руб.</t>
  </si>
  <si>
    <t>Налог на добавленную стоимость, руб.</t>
  </si>
  <si>
    <t>Итого, руб.</t>
  </si>
  <si>
    <t>04</t>
  </si>
  <si>
    <t>2010</t>
  </si>
  <si>
    <t>1.1</t>
  </si>
  <si>
    <t>1.2</t>
  </si>
  <si>
    <t>1/1-2</t>
  </si>
  <si>
    <t xml:space="preserve">Стройка: "Всероссийский заочный финансово-экономический институт" </t>
  </si>
  <si>
    <t xml:space="preserve">               ул. Работниц, 58, Калининский район, г.Челябинск</t>
  </si>
  <si>
    <t>Объект: "Реконструкция здания института с учетом пристроя"</t>
  </si>
  <si>
    <t>занимаемая должность</t>
  </si>
  <si>
    <t xml:space="preserve">            занимаемая должность</t>
  </si>
  <si>
    <t>1/1-2-1</t>
  </si>
  <si>
    <t xml:space="preserve">1/1-2 </t>
  </si>
  <si>
    <t>1.3</t>
  </si>
  <si>
    <t>2/1-2 (изменен.)</t>
  </si>
  <si>
    <t>2/1-2-1</t>
  </si>
  <si>
    <t>1.4</t>
  </si>
  <si>
    <t>3/1-2 (изменен.)</t>
  </si>
  <si>
    <t>3/1-2-1</t>
  </si>
  <si>
    <t>3/3</t>
  </si>
  <si>
    <t xml:space="preserve"> </t>
  </si>
  <si>
    <t>4/1-2 (изменен.)</t>
  </si>
  <si>
    <t>4/1-2-1</t>
  </si>
  <si>
    <t>4/3</t>
  </si>
  <si>
    <t>7/1-2-1</t>
  </si>
  <si>
    <t>7/4</t>
  </si>
  <si>
    <t>1.5</t>
  </si>
  <si>
    <t>Заказчик: ООО Строительное объединение "КУБ" 454080, Россия, г.Челябинск, ул. Энгельса,12</t>
  </si>
  <si>
    <t xml:space="preserve">Подрядчик: ООО "Подрядчик", 454126, Россия, г. Челябинск, </t>
  </si>
  <si>
    <t xml:space="preserve">                  ул. Татьяничевой, 10а, офис 5</t>
  </si>
  <si>
    <t>012-2010</t>
  </si>
  <si>
    <t>25</t>
  </si>
  <si>
    <r>
      <t xml:space="preserve">Заказчик      </t>
    </r>
    <r>
      <rPr>
        <u val="single"/>
        <sz val="10"/>
        <rFont val="Times New Roman"/>
        <family val="1"/>
      </rPr>
      <t>Ген. директор  ООО Строительное объединение "КУБ"</t>
    </r>
    <r>
      <rPr>
        <sz val="10"/>
        <rFont val="Times New Roman"/>
        <family val="1"/>
      </rPr>
      <t xml:space="preserve">   _____________        </t>
    </r>
    <r>
      <rPr>
        <u val="single"/>
        <sz val="10"/>
        <rFont val="Times New Roman"/>
        <family val="1"/>
      </rPr>
      <t>Ваганов В.Ю.</t>
    </r>
  </si>
  <si>
    <r>
      <t xml:space="preserve">Подрядчик    </t>
    </r>
    <r>
      <rPr>
        <u val="single"/>
        <sz val="10"/>
        <rFont val="Times New Roman"/>
        <family val="1"/>
      </rPr>
      <t>Ген. директор  ООО  "Подрядчик"</t>
    </r>
    <r>
      <rPr>
        <sz val="10"/>
        <rFont val="Times New Roman"/>
        <family val="1"/>
      </rPr>
      <t xml:space="preserve">                                            _____________        </t>
    </r>
    <r>
      <rPr>
        <u val="single"/>
        <sz val="10"/>
        <rFont val="Times New Roman"/>
        <family val="1"/>
      </rPr>
      <t>Мухина Т.Е.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</si>
</sst>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9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" fontId="0" fillId="0" borderId="13" xfId="0" applyNumberFormat="1" applyBorder="1" applyAlignment="1">
      <alignment horizontal="right" vertical="center" wrapText="1"/>
    </xf>
    <xf numFmtId="4" fontId="0" fillId="0" borderId="13" xfId="0" applyNumberFormat="1" applyBorder="1" applyAlignment="1">
      <alignment horizontal="right" vertical="center"/>
    </xf>
    <xf numFmtId="4" fontId="0" fillId="0" borderId="17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14" fontId="0" fillId="0" borderId="23" xfId="0" applyNumberFormat="1" applyBorder="1" applyAlignment="1">
      <alignment horizontal="center"/>
    </xf>
    <xf numFmtId="14" fontId="0" fillId="0" borderId="26" xfId="0" applyNumberFormat="1" applyBorder="1" applyAlignment="1">
      <alignment horizontal="center"/>
    </xf>
    <xf numFmtId="49" fontId="0" fillId="0" borderId="15" xfId="0" applyNumberForma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0" fillId="0" borderId="15" xfId="0" applyNumberForma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" fontId="0" fillId="0" borderId="10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49" fontId="0" fillId="0" borderId="13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right" vertical="center" wrapText="1"/>
    </xf>
    <xf numFmtId="4" fontId="0" fillId="0" borderId="0" xfId="0" applyNumberFormat="1" applyBorder="1" applyAlignment="1">
      <alignment horizontal="right" vertical="center" wrapText="1"/>
    </xf>
    <xf numFmtId="4" fontId="0" fillId="0" borderId="19" xfId="0" applyNumberFormat="1" applyBorder="1" applyAlignment="1">
      <alignment horizontal="right" vertical="center" wrapText="1"/>
    </xf>
    <xf numFmtId="4" fontId="0" fillId="0" borderId="29" xfId="0" applyNumberFormat="1" applyBorder="1" applyAlignment="1">
      <alignment horizontal="right" vertical="center" wrapText="1"/>
    </xf>
    <xf numFmtId="4" fontId="0" fillId="0" borderId="30" xfId="0" applyNumberFormat="1" applyBorder="1" applyAlignment="1">
      <alignment horizontal="right" vertical="center" wrapText="1"/>
    </xf>
    <xf numFmtId="4" fontId="0" fillId="0" borderId="20" xfId="0" applyNumberForma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8" xfId="0" applyNumberFormat="1" applyBorder="1" applyAlignment="1">
      <alignment horizontal="right" vertical="center" wrapText="1"/>
    </xf>
    <xf numFmtId="4" fontId="0" fillId="0" borderId="12" xfId="0" applyNumberFormat="1" applyBorder="1" applyAlignment="1">
      <alignment horizontal="right" vertical="center" wrapText="1"/>
    </xf>
    <xf numFmtId="4" fontId="0" fillId="0" borderId="13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 wrapText="1"/>
    </xf>
    <xf numFmtId="4" fontId="0" fillId="0" borderId="27" xfId="0" applyNumberFormat="1" applyBorder="1" applyAlignment="1">
      <alignment horizontal="right" vertical="center" wrapText="1"/>
    </xf>
    <xf numFmtId="4" fontId="0" fillId="0" borderId="28" xfId="0" applyNumberFormat="1" applyBorder="1" applyAlignment="1">
      <alignment horizontal="right" vertical="center" wrapText="1"/>
    </xf>
    <xf numFmtId="4" fontId="0" fillId="0" borderId="0" xfId="0" applyNumberFormat="1" applyBorder="1" applyAlignment="1">
      <alignment horizontal="right" vertical="center"/>
    </xf>
    <xf numFmtId="4" fontId="0" fillId="0" borderId="29" xfId="0" applyNumberFormat="1" applyBorder="1" applyAlignment="1">
      <alignment horizontal="right" vertical="center"/>
    </xf>
    <xf numFmtId="4" fontId="0" fillId="0" borderId="30" xfId="0" applyNumberFormat="1" applyBorder="1" applyAlignment="1">
      <alignment horizontal="right" vertical="center"/>
    </xf>
    <xf numFmtId="4" fontId="0" fillId="0" borderId="20" xfId="0" applyNumberForma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4" fontId="0" fillId="0" borderId="23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21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49" fontId="0" fillId="0" borderId="13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showGridLines="0" tabSelected="1" zoomScalePageLayoutView="0" workbookViewId="0" topLeftCell="A1">
      <selection activeCell="N38" sqref="N38"/>
    </sheetView>
  </sheetViews>
  <sheetFormatPr defaultColWidth="9.00390625" defaultRowHeight="12.75"/>
  <cols>
    <col min="1" max="1" width="4.75390625" style="0" customWidth="1"/>
    <col min="2" max="2" width="3.75390625" style="0" customWidth="1"/>
    <col min="3" max="3" width="2.25390625" style="0" hidden="1" customWidth="1"/>
    <col min="4" max="4" width="21.125" style="0" customWidth="1"/>
    <col min="5" max="5" width="13.875" style="0" customWidth="1"/>
    <col min="6" max="6" width="14.875" style="0" customWidth="1"/>
    <col min="7" max="7" width="2.75390625" style="0" customWidth="1"/>
    <col min="8" max="8" width="16.625" style="0" customWidth="1"/>
    <col min="9" max="9" width="4.875" style="0" customWidth="1"/>
    <col min="10" max="10" width="4.625" style="0" customWidth="1"/>
    <col min="11" max="11" width="6.875" style="0" customWidth="1"/>
  </cols>
  <sheetData>
    <row r="1" spans="9:11" ht="13.5" thickBot="1">
      <c r="I1" s="89" t="s">
        <v>0</v>
      </c>
      <c r="J1" s="90"/>
      <c r="K1" s="91"/>
    </row>
    <row r="2" spans="8:11" ht="12.75">
      <c r="H2" s="1" t="s">
        <v>1</v>
      </c>
      <c r="I2" s="119">
        <v>322001</v>
      </c>
      <c r="J2" s="120"/>
      <c r="K2" s="121"/>
    </row>
    <row r="3" spans="1:11" s="8" customFormat="1" ht="12.75">
      <c r="A3" s="4"/>
      <c r="B3" s="4"/>
      <c r="C3" s="4"/>
      <c r="D3" s="4"/>
      <c r="E3" s="4"/>
      <c r="F3" s="4"/>
      <c r="G3" s="4"/>
      <c r="H3" s="1" t="s">
        <v>2</v>
      </c>
      <c r="I3" s="99"/>
      <c r="J3" s="43"/>
      <c r="K3" s="100"/>
    </row>
    <row r="4" spans="1:11" s="8" customFormat="1" ht="12.75">
      <c r="A4" s="98" t="s">
        <v>57</v>
      </c>
      <c r="B4" s="98"/>
      <c r="C4" s="98"/>
      <c r="D4" s="98"/>
      <c r="E4" s="98"/>
      <c r="F4" s="98"/>
      <c r="G4" s="4"/>
      <c r="H4" s="1" t="s">
        <v>2</v>
      </c>
      <c r="I4" s="99"/>
      <c r="J4" s="43"/>
      <c r="K4" s="100"/>
    </row>
    <row r="5" spans="1:11" s="8" customFormat="1" ht="12.75">
      <c r="A5" s="4" t="s">
        <v>58</v>
      </c>
      <c r="B5" s="4"/>
      <c r="C5" s="4"/>
      <c r="D5" s="4"/>
      <c r="E5" s="4"/>
      <c r="F5" s="4"/>
      <c r="G5" s="4"/>
      <c r="H5" s="1" t="s">
        <v>2</v>
      </c>
      <c r="I5" s="99"/>
      <c r="J5" s="43"/>
      <c r="K5" s="100"/>
    </row>
    <row r="6" spans="1:11" s="8" customFormat="1" ht="12.75">
      <c r="A6" s="82" t="s">
        <v>59</v>
      </c>
      <c r="B6" s="82"/>
      <c r="C6" s="82"/>
      <c r="D6" s="82"/>
      <c r="E6" s="82"/>
      <c r="F6" s="82"/>
      <c r="G6" s="4"/>
      <c r="H6" s="1"/>
      <c r="I6" s="28"/>
      <c r="J6" s="29"/>
      <c r="K6" s="30"/>
    </row>
    <row r="7" spans="1:11" ht="12.75">
      <c r="A7" s="4" t="s">
        <v>36</v>
      </c>
      <c r="B7" s="4"/>
      <c r="C7" s="4"/>
      <c r="D7" s="4"/>
      <c r="E7" s="4"/>
      <c r="F7" s="4"/>
      <c r="G7" s="4"/>
      <c r="H7" s="1" t="s">
        <v>2</v>
      </c>
      <c r="I7" s="99"/>
      <c r="J7" s="43"/>
      <c r="K7" s="100"/>
    </row>
    <row r="8" spans="1:11" ht="12.75">
      <c r="A8" s="82" t="s">
        <v>37</v>
      </c>
      <c r="B8" s="82"/>
      <c r="C8" s="82"/>
      <c r="D8" s="82"/>
      <c r="E8" s="82"/>
      <c r="F8" s="82"/>
      <c r="G8" s="82"/>
      <c r="H8" s="1"/>
      <c r="I8" s="28"/>
      <c r="J8" s="29"/>
      <c r="K8" s="30"/>
    </row>
    <row r="9" spans="1:11" ht="12.75">
      <c r="A9" s="4" t="s">
        <v>38</v>
      </c>
      <c r="B9" s="4"/>
      <c r="C9" s="4"/>
      <c r="D9" s="4"/>
      <c r="E9" s="4"/>
      <c r="F9" s="4"/>
      <c r="G9" s="4"/>
      <c r="H9" s="1"/>
      <c r="I9" s="28"/>
      <c r="J9" s="29"/>
      <c r="K9" s="30"/>
    </row>
    <row r="10" spans="1:11" ht="12.75">
      <c r="A10" s="75" t="s">
        <v>3</v>
      </c>
      <c r="B10" s="75"/>
      <c r="C10" s="75"/>
      <c r="D10" s="75"/>
      <c r="E10" s="75"/>
      <c r="F10" s="75"/>
      <c r="G10" s="75"/>
      <c r="H10" s="75"/>
      <c r="I10" s="99"/>
      <c r="J10" s="43"/>
      <c r="K10" s="100"/>
    </row>
    <row r="11" spans="1:11" ht="12.75">
      <c r="A11" s="75" t="s">
        <v>7</v>
      </c>
      <c r="B11" s="75"/>
      <c r="C11" s="75"/>
      <c r="D11" s="75"/>
      <c r="E11" s="75"/>
      <c r="F11" s="75"/>
      <c r="G11" s="75"/>
      <c r="H11" s="2" t="s">
        <v>4</v>
      </c>
      <c r="I11" s="113" t="s">
        <v>60</v>
      </c>
      <c r="J11" s="114"/>
      <c r="K11" s="115"/>
    </row>
    <row r="12" spans="8:11" ht="12.75">
      <c r="H12" s="2" t="s">
        <v>5</v>
      </c>
      <c r="I12" s="32" t="s">
        <v>61</v>
      </c>
      <c r="J12" s="33" t="s">
        <v>31</v>
      </c>
      <c r="K12" s="34" t="s">
        <v>32</v>
      </c>
    </row>
    <row r="13" spans="8:11" ht="13.5" thickBot="1">
      <c r="H13" s="1" t="s">
        <v>6</v>
      </c>
      <c r="I13" s="116"/>
      <c r="J13" s="117"/>
      <c r="K13" s="118"/>
    </row>
    <row r="14" ht="12.75">
      <c r="H14" s="1"/>
    </row>
    <row r="15" spans="5:11" ht="12.75">
      <c r="E15" s="3" t="s">
        <v>11</v>
      </c>
      <c r="F15" s="9" t="s">
        <v>12</v>
      </c>
      <c r="H15" s="89" t="s">
        <v>8</v>
      </c>
      <c r="I15" s="90"/>
      <c r="J15" s="90"/>
      <c r="K15" s="91"/>
    </row>
    <row r="16" spans="5:11" ht="16.5" customHeight="1" thickBot="1">
      <c r="E16" s="7" t="s">
        <v>13</v>
      </c>
      <c r="F16" s="10" t="s">
        <v>14</v>
      </c>
      <c r="H16" s="3" t="s">
        <v>9</v>
      </c>
      <c r="I16" s="89" t="s">
        <v>10</v>
      </c>
      <c r="J16" s="90"/>
      <c r="K16" s="91"/>
    </row>
    <row r="17" spans="4:11" ht="15.75" customHeight="1" thickBot="1">
      <c r="D17" s="17" t="s">
        <v>25</v>
      </c>
      <c r="E17" s="31">
        <v>1</v>
      </c>
      <c r="F17" s="36">
        <v>40353</v>
      </c>
      <c r="G17" s="27"/>
      <c r="H17" s="35">
        <v>40303</v>
      </c>
      <c r="I17" s="92">
        <v>40352</v>
      </c>
      <c r="J17" s="93"/>
      <c r="K17" s="94"/>
    </row>
    <row r="18" spans="1:11" ht="6" customHeight="1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</row>
    <row r="19" spans="1:11" s="11" customFormat="1" ht="15.75">
      <c r="A19" s="95" t="s">
        <v>24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</row>
    <row r="20" spans="1:11" s="11" customFormat="1" ht="11.25" customHeight="1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</row>
    <row r="21" spans="1:11" s="13" customFormat="1" ht="18" customHeight="1">
      <c r="A21" s="103" t="s">
        <v>16</v>
      </c>
      <c r="B21" s="83" t="s">
        <v>15</v>
      </c>
      <c r="C21" s="84"/>
      <c r="D21" s="85"/>
      <c r="E21" s="105" t="s">
        <v>0</v>
      </c>
      <c r="F21" s="110" t="s">
        <v>27</v>
      </c>
      <c r="G21" s="111"/>
      <c r="H21" s="111"/>
      <c r="I21" s="111"/>
      <c r="J21" s="111"/>
      <c r="K21" s="112"/>
    </row>
    <row r="22" spans="1:11" s="13" customFormat="1" ht="36.75" customHeight="1">
      <c r="A22" s="104"/>
      <c r="B22" s="86"/>
      <c r="C22" s="87"/>
      <c r="D22" s="88"/>
      <c r="E22" s="106"/>
      <c r="F22" s="107" t="s">
        <v>17</v>
      </c>
      <c r="G22" s="108"/>
      <c r="H22" s="15" t="s">
        <v>18</v>
      </c>
      <c r="I22" s="107" t="s">
        <v>19</v>
      </c>
      <c r="J22" s="109"/>
      <c r="K22" s="108"/>
    </row>
    <row r="23" spans="1:11" ht="12.75">
      <c r="A23" s="12">
        <v>1</v>
      </c>
      <c r="B23" s="42">
        <v>2</v>
      </c>
      <c r="C23" s="43"/>
      <c r="D23" s="44"/>
      <c r="E23" s="6">
        <v>3</v>
      </c>
      <c r="F23" s="42">
        <v>4</v>
      </c>
      <c r="G23" s="44"/>
      <c r="H23" s="5">
        <v>5</v>
      </c>
      <c r="I23" s="42">
        <v>6</v>
      </c>
      <c r="J23" s="43"/>
      <c r="K23" s="44"/>
    </row>
    <row r="24" spans="1:11" ht="43.5" customHeight="1">
      <c r="A24" s="18">
        <v>1</v>
      </c>
      <c r="B24" s="83" t="s">
        <v>26</v>
      </c>
      <c r="C24" s="101"/>
      <c r="D24" s="102"/>
      <c r="E24" s="19"/>
      <c r="F24" s="66">
        <f>F25+F26+F27</f>
        <v>3923066.69</v>
      </c>
      <c r="G24" s="68"/>
      <c r="H24" s="24">
        <f>H25+H26+H27</f>
        <v>3923066.69</v>
      </c>
      <c r="I24" s="66">
        <f>I25+I26+I27</f>
        <v>3923066.69</v>
      </c>
      <c r="J24" s="67"/>
      <c r="K24" s="68"/>
    </row>
    <row r="25" spans="1:11" s="13" customFormat="1" ht="12.75">
      <c r="A25" s="37" t="s">
        <v>33</v>
      </c>
      <c r="B25" s="52" t="s">
        <v>35</v>
      </c>
      <c r="C25" s="53"/>
      <c r="D25" s="54"/>
      <c r="E25" s="20"/>
      <c r="F25" s="55">
        <v>3749488</v>
      </c>
      <c r="G25" s="57"/>
      <c r="H25" s="24">
        <v>3749488</v>
      </c>
      <c r="I25" s="55">
        <v>3749488</v>
      </c>
      <c r="J25" s="56"/>
      <c r="K25" s="57"/>
    </row>
    <row r="26" spans="1:11" s="13" customFormat="1" ht="12.75">
      <c r="A26" s="37" t="s">
        <v>34</v>
      </c>
      <c r="B26" s="52" t="s">
        <v>41</v>
      </c>
      <c r="C26" s="53"/>
      <c r="D26" s="54"/>
      <c r="E26" s="20"/>
      <c r="F26" s="55">
        <v>173578.69</v>
      </c>
      <c r="G26" s="57"/>
      <c r="H26" s="24">
        <v>173578.69</v>
      </c>
      <c r="I26" s="55">
        <v>173578.69</v>
      </c>
      <c r="J26" s="56"/>
      <c r="K26" s="57"/>
    </row>
    <row r="27" spans="1:11" s="13" customFormat="1" ht="12.75">
      <c r="A27" s="40"/>
      <c r="B27" s="76"/>
      <c r="C27" s="77"/>
      <c r="D27" s="78"/>
      <c r="E27" s="21"/>
      <c r="F27" s="64"/>
      <c r="G27" s="65"/>
      <c r="H27" s="25"/>
      <c r="I27" s="64"/>
      <c r="J27" s="69"/>
      <c r="K27" s="65"/>
    </row>
    <row r="28" spans="1:11" s="13" customFormat="1" ht="12.75">
      <c r="A28" s="22"/>
      <c r="B28" s="76"/>
      <c r="C28" s="77"/>
      <c r="D28" s="78"/>
      <c r="E28" s="21"/>
      <c r="F28" s="64"/>
      <c r="G28" s="65"/>
      <c r="H28" s="25"/>
      <c r="I28" s="64"/>
      <c r="J28" s="69"/>
      <c r="K28" s="65"/>
    </row>
    <row r="29" spans="1:11" s="13" customFormat="1" ht="12.75">
      <c r="A29" s="22"/>
      <c r="B29" s="76"/>
      <c r="C29" s="77"/>
      <c r="D29" s="78"/>
      <c r="E29" s="21"/>
      <c r="F29" s="64"/>
      <c r="G29" s="65"/>
      <c r="H29" s="25"/>
      <c r="I29" s="64"/>
      <c r="J29" s="69"/>
      <c r="K29" s="65"/>
    </row>
    <row r="30" spans="1:11" s="13" customFormat="1" ht="12.75">
      <c r="A30" s="22"/>
      <c r="B30" s="76"/>
      <c r="C30" s="77"/>
      <c r="D30" s="78"/>
      <c r="E30" s="21"/>
      <c r="F30" s="64"/>
      <c r="G30" s="65"/>
      <c r="H30" s="25"/>
      <c r="I30" s="64"/>
      <c r="J30" s="69"/>
      <c r="K30" s="65"/>
    </row>
    <row r="31" spans="1:11" s="13" customFormat="1" ht="12.75">
      <c r="A31" s="22"/>
      <c r="B31" s="76"/>
      <c r="C31" s="77"/>
      <c r="D31" s="78"/>
      <c r="E31" s="21"/>
      <c r="F31" s="64"/>
      <c r="G31" s="65"/>
      <c r="H31" s="25"/>
      <c r="I31" s="64"/>
      <c r="J31" s="69"/>
      <c r="K31" s="65"/>
    </row>
    <row r="32" spans="1:11" s="13" customFormat="1" ht="12.75">
      <c r="A32" s="14"/>
      <c r="B32" s="79"/>
      <c r="C32" s="80"/>
      <c r="D32" s="81"/>
      <c r="E32" s="23"/>
      <c r="F32" s="70"/>
      <c r="G32" s="72"/>
      <c r="H32" s="26"/>
      <c r="I32" s="70"/>
      <c r="J32" s="71"/>
      <c r="K32" s="72"/>
    </row>
    <row r="33" spans="1:11" s="13" customFormat="1" ht="12.75">
      <c r="A33" s="50" t="s">
        <v>30</v>
      </c>
      <c r="B33" s="50"/>
      <c r="C33" s="50"/>
      <c r="D33" s="50"/>
      <c r="E33" s="50"/>
      <c r="F33" s="50"/>
      <c r="G33" s="50"/>
      <c r="H33" s="51"/>
      <c r="I33" s="47">
        <f>SUM(I25:I32)</f>
        <v>3923066.69</v>
      </c>
      <c r="J33" s="48"/>
      <c r="K33" s="49"/>
    </row>
    <row r="34" spans="1:11" ht="12.75">
      <c r="A34" s="73" t="s">
        <v>29</v>
      </c>
      <c r="B34" s="73"/>
      <c r="C34" s="73"/>
      <c r="D34" s="73"/>
      <c r="E34" s="73"/>
      <c r="F34" s="73"/>
      <c r="G34" s="73"/>
      <c r="H34" s="74"/>
      <c r="I34" s="61">
        <f>I33*0.18</f>
        <v>706152.0042</v>
      </c>
      <c r="J34" s="62"/>
      <c r="K34" s="63"/>
    </row>
    <row r="35" spans="1:11" ht="12.75">
      <c r="A35" s="75" t="s">
        <v>28</v>
      </c>
      <c r="B35" s="75"/>
      <c r="C35" s="75"/>
      <c r="D35" s="75"/>
      <c r="E35" s="75"/>
      <c r="F35" s="75"/>
      <c r="G35" s="75"/>
      <c r="H35" s="74"/>
      <c r="I35" s="58">
        <f>I33+I34</f>
        <v>4629218.6942</v>
      </c>
      <c r="J35" s="59"/>
      <c r="K35" s="60"/>
    </row>
    <row r="38" spans="1:12" ht="12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1:12" ht="12.75">
      <c r="A39" s="46" t="s">
        <v>62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</row>
    <row r="40" spans="1:12" ht="12.75">
      <c r="A40" s="38"/>
      <c r="B40" s="39"/>
      <c r="C40" s="39"/>
      <c r="D40" s="45" t="s">
        <v>39</v>
      </c>
      <c r="E40" s="45"/>
      <c r="F40" s="45"/>
      <c r="G40" s="45"/>
      <c r="H40" s="39"/>
      <c r="I40" s="38"/>
      <c r="J40" s="38"/>
      <c r="K40" s="38"/>
      <c r="L40" s="38"/>
    </row>
    <row r="41" spans="1:12" ht="12.75">
      <c r="A41" s="38"/>
      <c r="B41" s="39"/>
      <c r="C41" s="39"/>
      <c r="D41" s="39" t="s">
        <v>20</v>
      </c>
      <c r="E41" s="39"/>
      <c r="F41" s="39"/>
      <c r="G41" s="39"/>
      <c r="H41" s="39"/>
      <c r="I41" s="38"/>
      <c r="J41" s="38"/>
      <c r="K41" s="38"/>
      <c r="L41" s="38"/>
    </row>
    <row r="42" spans="1:12" ht="12.75">
      <c r="A42" s="38"/>
      <c r="B42" s="39"/>
      <c r="C42" s="39"/>
      <c r="D42" s="39"/>
      <c r="E42" s="39"/>
      <c r="F42" s="39"/>
      <c r="G42" s="39"/>
      <c r="H42" s="39"/>
      <c r="I42" s="38"/>
      <c r="J42" s="38"/>
      <c r="K42" s="38"/>
      <c r="L42" s="38"/>
    </row>
    <row r="43" spans="1:12" ht="12.75">
      <c r="A43" s="38"/>
      <c r="B43" s="39"/>
      <c r="C43" s="39"/>
      <c r="D43" s="39"/>
      <c r="E43" s="39"/>
      <c r="F43" s="39"/>
      <c r="G43" s="39"/>
      <c r="H43" s="39"/>
      <c r="I43" s="38"/>
      <c r="J43" s="38"/>
      <c r="K43" s="38"/>
      <c r="L43" s="38"/>
    </row>
    <row r="44" spans="1:12" ht="12.75">
      <c r="A44" s="38"/>
      <c r="B44" s="39"/>
      <c r="C44" s="39"/>
      <c r="D44" s="39"/>
      <c r="E44" s="39"/>
      <c r="F44" s="39"/>
      <c r="G44" s="39"/>
      <c r="H44" s="39"/>
      <c r="I44" s="38"/>
      <c r="J44" s="38"/>
      <c r="K44" s="38"/>
      <c r="L44" s="38"/>
    </row>
    <row r="45" spans="1:12" ht="12.75">
      <c r="A45" s="46" t="s">
        <v>63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</row>
    <row r="46" spans="1:12" ht="12.75">
      <c r="A46" s="38"/>
      <c r="B46" s="39"/>
      <c r="C46" s="39"/>
      <c r="D46" s="46" t="s">
        <v>40</v>
      </c>
      <c r="E46" s="46"/>
      <c r="F46" s="46"/>
      <c r="G46" s="46"/>
      <c r="H46" s="39"/>
      <c r="I46" s="38"/>
      <c r="J46" s="38"/>
      <c r="K46" s="38"/>
      <c r="L46" s="38"/>
    </row>
    <row r="47" spans="1:12" ht="12.75">
      <c r="A47" s="38"/>
      <c r="B47" s="39"/>
      <c r="C47" s="39"/>
      <c r="D47" s="39" t="s">
        <v>20</v>
      </c>
      <c r="E47" s="39"/>
      <c r="F47" s="39"/>
      <c r="G47" s="39"/>
      <c r="H47" s="39"/>
      <c r="I47" s="38"/>
      <c r="J47" s="38"/>
      <c r="K47" s="38"/>
      <c r="L47" s="38"/>
    </row>
    <row r="48" spans="1:12" ht="12.75">
      <c r="A48" s="38"/>
      <c r="B48" s="39"/>
      <c r="C48" s="39"/>
      <c r="D48" s="39"/>
      <c r="E48" s="39"/>
      <c r="F48" s="39"/>
      <c r="G48" s="39"/>
      <c r="H48" s="39"/>
      <c r="I48" s="38"/>
      <c r="J48" s="38"/>
      <c r="K48" s="38"/>
      <c r="L48" s="38"/>
    </row>
  </sheetData>
  <sheetProtection/>
  <mergeCells count="66">
    <mergeCell ref="I11:K11"/>
    <mergeCell ref="I13:K13"/>
    <mergeCell ref="I1:K1"/>
    <mergeCell ref="I2:K2"/>
    <mergeCell ref="I3:K3"/>
    <mergeCell ref="I10:K10"/>
    <mergeCell ref="I5:K5"/>
    <mergeCell ref="I7:K7"/>
    <mergeCell ref="B28:D28"/>
    <mergeCell ref="A4:F4"/>
    <mergeCell ref="I4:K4"/>
    <mergeCell ref="B24:D24"/>
    <mergeCell ref="F24:G24"/>
    <mergeCell ref="A11:G11"/>
    <mergeCell ref="A21:A22"/>
    <mergeCell ref="E21:E22"/>
    <mergeCell ref="F22:G22"/>
    <mergeCell ref="I22:K22"/>
    <mergeCell ref="A19:K19"/>
    <mergeCell ref="A18:K18"/>
    <mergeCell ref="F23:G23"/>
    <mergeCell ref="A20:K20"/>
    <mergeCell ref="F27:G27"/>
    <mergeCell ref="B27:D27"/>
    <mergeCell ref="B26:D26"/>
    <mergeCell ref="F21:K21"/>
    <mergeCell ref="A6:F6"/>
    <mergeCell ref="A8:G8"/>
    <mergeCell ref="A10:H10"/>
    <mergeCell ref="F30:G30"/>
    <mergeCell ref="F25:G25"/>
    <mergeCell ref="B21:D22"/>
    <mergeCell ref="B23:D23"/>
    <mergeCell ref="H15:K15"/>
    <mergeCell ref="I16:K16"/>
    <mergeCell ref="I17:K17"/>
    <mergeCell ref="I26:K26"/>
    <mergeCell ref="A35:H35"/>
    <mergeCell ref="B31:D31"/>
    <mergeCell ref="B32:D32"/>
    <mergeCell ref="F32:G32"/>
    <mergeCell ref="B30:D30"/>
    <mergeCell ref="I30:K30"/>
    <mergeCell ref="I29:K29"/>
    <mergeCell ref="B29:D29"/>
    <mergeCell ref="F29:G29"/>
    <mergeCell ref="I34:K34"/>
    <mergeCell ref="F28:G28"/>
    <mergeCell ref="I24:K24"/>
    <mergeCell ref="I27:K27"/>
    <mergeCell ref="I28:K28"/>
    <mergeCell ref="F26:G26"/>
    <mergeCell ref="I32:K32"/>
    <mergeCell ref="A34:H34"/>
    <mergeCell ref="F31:G31"/>
    <mergeCell ref="I31:K31"/>
    <mergeCell ref="I23:K23"/>
    <mergeCell ref="D40:G40"/>
    <mergeCell ref="A45:L45"/>
    <mergeCell ref="D46:G46"/>
    <mergeCell ref="A39:L39"/>
    <mergeCell ref="I33:K33"/>
    <mergeCell ref="A33:H33"/>
    <mergeCell ref="B25:D25"/>
    <mergeCell ref="I25:K25"/>
    <mergeCell ref="I35:K35"/>
  </mergeCells>
  <printOptions/>
  <pageMargins left="0.68" right="0.34" top="0.51" bottom="0.53" header="0.31" footer="0.29"/>
  <pageSetup horizontalDpi="600" verticalDpi="600" orientation="portrait" paperSize="9" r:id="rId1"/>
  <headerFooter alignWithMargins="0">
    <oddFooter>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L33" sqref="L33"/>
    </sheetView>
  </sheetViews>
  <sheetFormatPr defaultColWidth="9.00390625" defaultRowHeight="12.75"/>
  <cols>
    <col min="1" max="1" width="4.75390625" style="0" customWidth="1"/>
    <col min="2" max="2" width="3.75390625" style="0" customWidth="1"/>
    <col min="3" max="3" width="2.25390625" style="0" hidden="1" customWidth="1"/>
    <col min="4" max="4" width="21.125" style="0" customWidth="1"/>
    <col min="5" max="5" width="13.875" style="0" customWidth="1"/>
    <col min="6" max="6" width="14.875" style="0" customWidth="1"/>
    <col min="7" max="7" width="2.75390625" style="0" customWidth="1"/>
    <col min="8" max="8" width="16.625" style="0" customWidth="1"/>
    <col min="9" max="9" width="4.875" style="0" customWidth="1"/>
    <col min="10" max="10" width="4.625" style="0" customWidth="1"/>
    <col min="11" max="11" width="6.875" style="0" customWidth="1"/>
  </cols>
  <sheetData>
    <row r="1" spans="9:11" ht="13.5" thickBot="1">
      <c r="I1" s="89" t="s">
        <v>0</v>
      </c>
      <c r="J1" s="90"/>
      <c r="K1" s="91"/>
    </row>
    <row r="2" spans="8:11" ht="12.75">
      <c r="H2" s="1" t="s">
        <v>1</v>
      </c>
      <c r="I2" s="119">
        <v>322001</v>
      </c>
      <c r="J2" s="120"/>
      <c r="K2" s="121"/>
    </row>
    <row r="3" spans="1:11" s="8" customFormat="1" ht="12.75">
      <c r="A3" s="4"/>
      <c r="B3" s="4"/>
      <c r="C3" s="4"/>
      <c r="D3" s="4"/>
      <c r="E3" s="4"/>
      <c r="F3" s="4"/>
      <c r="G3" s="4"/>
      <c r="H3" s="1" t="s">
        <v>2</v>
      </c>
      <c r="I3" s="99"/>
      <c r="J3" s="43"/>
      <c r="K3" s="100"/>
    </row>
    <row r="4" spans="1:11" s="8" customFormat="1" ht="12.75" customHeight="1">
      <c r="A4" s="98" t="s">
        <v>57</v>
      </c>
      <c r="B4" s="98"/>
      <c r="C4" s="98"/>
      <c r="D4" s="98"/>
      <c r="E4" s="98"/>
      <c r="F4" s="98"/>
      <c r="G4" s="4"/>
      <c r="H4" s="1" t="s">
        <v>2</v>
      </c>
      <c r="I4" s="99"/>
      <c r="J4" s="43"/>
      <c r="K4" s="100"/>
    </row>
    <row r="5" spans="1:11" s="8" customFormat="1" ht="12.75">
      <c r="A5" s="4" t="s">
        <v>58</v>
      </c>
      <c r="B5" s="4"/>
      <c r="C5" s="4"/>
      <c r="D5" s="4"/>
      <c r="E5" s="4"/>
      <c r="F5" s="4"/>
      <c r="G5" s="4"/>
      <c r="H5" s="1" t="s">
        <v>2</v>
      </c>
      <c r="I5" s="99"/>
      <c r="J5" s="43"/>
      <c r="K5" s="100"/>
    </row>
    <row r="6" spans="1:11" s="8" customFormat="1" ht="12.75">
      <c r="A6" s="82" t="s">
        <v>59</v>
      </c>
      <c r="B6" s="82"/>
      <c r="C6" s="82"/>
      <c r="D6" s="82"/>
      <c r="E6" s="82"/>
      <c r="F6" s="82"/>
      <c r="G6" s="4"/>
      <c r="H6" s="1"/>
      <c r="I6" s="28"/>
      <c r="J6" s="29"/>
      <c r="K6" s="30"/>
    </row>
    <row r="7" spans="1:11" ht="12.75">
      <c r="A7" s="4" t="s">
        <v>36</v>
      </c>
      <c r="B7" s="4"/>
      <c r="C7" s="4"/>
      <c r="D7" s="4"/>
      <c r="E7" s="4"/>
      <c r="F7" s="4"/>
      <c r="G7" s="4"/>
      <c r="H7" s="1" t="s">
        <v>2</v>
      </c>
      <c r="I7" s="99"/>
      <c r="J7" s="43"/>
      <c r="K7" s="100"/>
    </row>
    <row r="8" spans="1:11" ht="12.75">
      <c r="A8" s="82" t="s">
        <v>37</v>
      </c>
      <c r="B8" s="82"/>
      <c r="C8" s="82"/>
      <c r="D8" s="82"/>
      <c r="E8" s="82"/>
      <c r="F8" s="82"/>
      <c r="G8" s="82"/>
      <c r="H8" s="1"/>
      <c r="I8" s="28"/>
      <c r="J8" s="29"/>
      <c r="K8" s="30"/>
    </row>
    <row r="9" spans="1:11" ht="12.75">
      <c r="A9" s="4" t="s">
        <v>38</v>
      </c>
      <c r="B9" s="4"/>
      <c r="C9" s="4"/>
      <c r="D9" s="4"/>
      <c r="E9" s="4"/>
      <c r="F9" s="4"/>
      <c r="G9" s="4"/>
      <c r="H9" s="1"/>
      <c r="I9" s="28"/>
      <c r="J9" s="29"/>
      <c r="K9" s="30"/>
    </row>
    <row r="10" spans="1:11" ht="12.75">
      <c r="A10" s="75" t="s">
        <v>3</v>
      </c>
      <c r="B10" s="75"/>
      <c r="C10" s="75"/>
      <c r="D10" s="75"/>
      <c r="E10" s="75"/>
      <c r="F10" s="75"/>
      <c r="G10" s="75"/>
      <c r="H10" s="75"/>
      <c r="I10" s="99"/>
      <c r="J10" s="43"/>
      <c r="K10" s="100"/>
    </row>
    <row r="11" spans="1:11" ht="12.75">
      <c r="A11" s="75" t="s">
        <v>7</v>
      </c>
      <c r="B11" s="75"/>
      <c r="C11" s="75"/>
      <c r="D11" s="75"/>
      <c r="E11" s="75"/>
      <c r="F11" s="75"/>
      <c r="G11" s="75"/>
      <c r="H11" s="2" t="s">
        <v>4</v>
      </c>
      <c r="I11" s="113" t="s">
        <v>60</v>
      </c>
      <c r="J11" s="114"/>
      <c r="K11" s="115"/>
    </row>
    <row r="12" spans="8:11" ht="12.75">
      <c r="H12" s="2" t="s">
        <v>5</v>
      </c>
      <c r="I12" s="32" t="s">
        <v>61</v>
      </c>
      <c r="J12" s="33" t="s">
        <v>31</v>
      </c>
      <c r="K12" s="34" t="s">
        <v>32</v>
      </c>
    </row>
    <row r="13" spans="8:11" ht="13.5" thickBot="1">
      <c r="H13" s="1" t="s">
        <v>6</v>
      </c>
      <c r="I13" s="116"/>
      <c r="J13" s="117"/>
      <c r="K13" s="118"/>
    </row>
    <row r="14" ht="12.75">
      <c r="H14" s="1"/>
    </row>
    <row r="15" spans="5:11" ht="12.75">
      <c r="E15" s="3" t="s">
        <v>11</v>
      </c>
      <c r="F15" s="9" t="s">
        <v>12</v>
      </c>
      <c r="H15" s="89" t="s">
        <v>8</v>
      </c>
      <c r="I15" s="90"/>
      <c r="J15" s="90"/>
      <c r="K15" s="91"/>
    </row>
    <row r="16" spans="5:11" ht="16.5" customHeight="1" thickBot="1">
      <c r="E16" s="7" t="s">
        <v>13</v>
      </c>
      <c r="F16" s="10" t="s">
        <v>14</v>
      </c>
      <c r="H16" s="3" t="s">
        <v>9</v>
      </c>
      <c r="I16" s="89" t="s">
        <v>10</v>
      </c>
      <c r="J16" s="90"/>
      <c r="K16" s="91"/>
    </row>
    <row r="17" spans="4:11" ht="15.75" customHeight="1" thickBot="1">
      <c r="D17" s="17" t="s">
        <v>25</v>
      </c>
      <c r="E17" s="31">
        <v>2</v>
      </c>
      <c r="F17" s="36">
        <v>40389</v>
      </c>
      <c r="G17" s="27"/>
      <c r="H17" s="35">
        <v>40353</v>
      </c>
      <c r="I17" s="92">
        <v>40389</v>
      </c>
      <c r="J17" s="93"/>
      <c r="K17" s="94"/>
    </row>
    <row r="18" spans="1:11" ht="6" customHeight="1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</row>
    <row r="19" spans="1:11" s="11" customFormat="1" ht="15.75">
      <c r="A19" s="95" t="s">
        <v>24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</row>
    <row r="20" spans="1:11" s="11" customFormat="1" ht="11.25" customHeight="1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</row>
    <row r="21" spans="1:11" s="13" customFormat="1" ht="18" customHeight="1">
      <c r="A21" s="103" t="s">
        <v>16</v>
      </c>
      <c r="B21" s="83" t="s">
        <v>15</v>
      </c>
      <c r="C21" s="84"/>
      <c r="D21" s="85"/>
      <c r="E21" s="105" t="s">
        <v>0</v>
      </c>
      <c r="F21" s="110" t="s">
        <v>27</v>
      </c>
      <c r="G21" s="111"/>
      <c r="H21" s="111"/>
      <c r="I21" s="111"/>
      <c r="J21" s="111"/>
      <c r="K21" s="112"/>
    </row>
    <row r="22" spans="1:11" s="13" customFormat="1" ht="36.75" customHeight="1">
      <c r="A22" s="104"/>
      <c r="B22" s="86"/>
      <c r="C22" s="87"/>
      <c r="D22" s="88"/>
      <c r="E22" s="106"/>
      <c r="F22" s="107" t="s">
        <v>17</v>
      </c>
      <c r="G22" s="108"/>
      <c r="H22" s="15" t="s">
        <v>18</v>
      </c>
      <c r="I22" s="107" t="s">
        <v>19</v>
      </c>
      <c r="J22" s="109"/>
      <c r="K22" s="108"/>
    </row>
    <row r="23" spans="1:11" ht="12.75">
      <c r="A23" s="12">
        <v>1</v>
      </c>
      <c r="B23" s="42">
        <v>2</v>
      </c>
      <c r="C23" s="43"/>
      <c r="D23" s="44"/>
      <c r="E23" s="6">
        <v>3</v>
      </c>
      <c r="F23" s="42">
        <v>4</v>
      </c>
      <c r="G23" s="44"/>
      <c r="H23" s="5">
        <v>5</v>
      </c>
      <c r="I23" s="42">
        <v>6</v>
      </c>
      <c r="J23" s="43"/>
      <c r="K23" s="44"/>
    </row>
    <row r="24" spans="1:11" ht="43.5" customHeight="1">
      <c r="A24" s="18">
        <v>1</v>
      </c>
      <c r="B24" s="83" t="s">
        <v>26</v>
      </c>
      <c r="C24" s="101"/>
      <c r="D24" s="102"/>
      <c r="E24" s="19"/>
      <c r="F24" s="66">
        <f>F25+F27+F28+F26</f>
        <v>8941825.76</v>
      </c>
      <c r="G24" s="68"/>
      <c r="H24" s="24">
        <f>H25+H26+H27</f>
        <v>8941825.76</v>
      </c>
      <c r="I24" s="66">
        <f>I25+I27+I28+I26</f>
        <v>5018759.07</v>
      </c>
      <c r="J24" s="67"/>
      <c r="K24" s="68"/>
    </row>
    <row r="25" spans="1:11" s="13" customFormat="1" ht="12.75">
      <c r="A25" s="37" t="s">
        <v>33</v>
      </c>
      <c r="B25" s="52" t="s">
        <v>42</v>
      </c>
      <c r="C25" s="53"/>
      <c r="D25" s="54"/>
      <c r="E25" s="20"/>
      <c r="F25" s="55">
        <v>3749488</v>
      </c>
      <c r="G25" s="57"/>
      <c r="H25" s="24">
        <v>3749488</v>
      </c>
      <c r="I25" s="55"/>
      <c r="J25" s="56"/>
      <c r="K25" s="57"/>
    </row>
    <row r="26" spans="1:11" s="13" customFormat="1" ht="12.75">
      <c r="A26" s="37" t="s">
        <v>34</v>
      </c>
      <c r="B26" s="52" t="s">
        <v>44</v>
      </c>
      <c r="C26" s="53"/>
      <c r="D26" s="54"/>
      <c r="E26" s="20"/>
      <c r="F26" s="55">
        <f>H26</f>
        <v>4845180.38</v>
      </c>
      <c r="G26" s="57"/>
      <c r="H26" s="24">
        <f>I26</f>
        <v>4845180.38</v>
      </c>
      <c r="I26" s="55">
        <v>4845180.38</v>
      </c>
      <c r="J26" s="56"/>
      <c r="K26" s="57"/>
    </row>
    <row r="27" spans="1:11" s="13" customFormat="1" ht="12.75">
      <c r="A27" s="37" t="s">
        <v>43</v>
      </c>
      <c r="B27" s="52" t="s">
        <v>45</v>
      </c>
      <c r="C27" s="53"/>
      <c r="D27" s="54"/>
      <c r="E27" s="20"/>
      <c r="F27" s="55">
        <f>173578.69+'май-июнь'!F26:G26</f>
        <v>347157.38</v>
      </c>
      <c r="G27" s="57"/>
      <c r="H27" s="24">
        <f>173578.69+'май-июнь'!H26</f>
        <v>347157.38</v>
      </c>
      <c r="I27" s="55">
        <v>173578.69</v>
      </c>
      <c r="J27" s="56"/>
      <c r="K27" s="57"/>
    </row>
    <row r="28" spans="1:11" s="13" customFormat="1" ht="12.75">
      <c r="A28" s="40"/>
      <c r="B28" s="76"/>
      <c r="C28" s="77"/>
      <c r="D28" s="78"/>
      <c r="E28" s="21"/>
      <c r="F28" s="64"/>
      <c r="G28" s="65"/>
      <c r="H28" s="25"/>
      <c r="I28" s="64"/>
      <c r="J28" s="69"/>
      <c r="K28" s="65"/>
    </row>
    <row r="29" spans="1:11" s="13" customFormat="1" ht="12.75">
      <c r="A29" s="22"/>
      <c r="B29" s="76"/>
      <c r="C29" s="77"/>
      <c r="D29" s="78"/>
      <c r="E29" s="21"/>
      <c r="F29" s="64"/>
      <c r="G29" s="65"/>
      <c r="H29" s="25"/>
      <c r="I29" s="64"/>
      <c r="J29" s="69"/>
      <c r="K29" s="65"/>
    </row>
    <row r="30" spans="1:11" s="13" customFormat="1" ht="12.75">
      <c r="A30" s="22"/>
      <c r="B30" s="76"/>
      <c r="C30" s="77"/>
      <c r="D30" s="78"/>
      <c r="E30" s="21"/>
      <c r="F30" s="64"/>
      <c r="G30" s="65"/>
      <c r="H30" s="25"/>
      <c r="I30" s="64"/>
      <c r="J30" s="69"/>
      <c r="K30" s="65"/>
    </row>
    <row r="31" spans="1:11" s="13" customFormat="1" ht="12.75">
      <c r="A31" s="22"/>
      <c r="B31" s="76"/>
      <c r="C31" s="77"/>
      <c r="D31" s="78"/>
      <c r="E31" s="21"/>
      <c r="F31" s="64"/>
      <c r="G31" s="65"/>
      <c r="H31" s="25"/>
      <c r="I31" s="64"/>
      <c r="J31" s="69"/>
      <c r="K31" s="65"/>
    </row>
    <row r="32" spans="1:11" s="13" customFormat="1" ht="12.75">
      <c r="A32" s="22"/>
      <c r="B32" s="76"/>
      <c r="C32" s="77"/>
      <c r="D32" s="78"/>
      <c r="E32" s="21"/>
      <c r="F32" s="64"/>
      <c r="G32" s="65"/>
      <c r="H32" s="25"/>
      <c r="I32" s="64"/>
      <c r="J32" s="69"/>
      <c r="K32" s="65"/>
    </row>
    <row r="33" spans="1:11" s="13" customFormat="1" ht="12.75">
      <c r="A33" s="14"/>
      <c r="B33" s="79"/>
      <c r="C33" s="80"/>
      <c r="D33" s="81"/>
      <c r="E33" s="23"/>
      <c r="F33" s="70"/>
      <c r="G33" s="72"/>
      <c r="H33" s="26"/>
      <c r="I33" s="70"/>
      <c r="J33" s="71"/>
      <c r="K33" s="72"/>
    </row>
    <row r="34" spans="1:11" s="13" customFormat="1" ht="12.75">
      <c r="A34" s="50" t="s">
        <v>30</v>
      </c>
      <c r="B34" s="50"/>
      <c r="C34" s="50"/>
      <c r="D34" s="50"/>
      <c r="E34" s="50"/>
      <c r="F34" s="50"/>
      <c r="G34" s="50"/>
      <c r="H34" s="51"/>
      <c r="I34" s="47">
        <f>SUM(I25:I33)</f>
        <v>5018759.07</v>
      </c>
      <c r="J34" s="48"/>
      <c r="K34" s="49"/>
    </row>
    <row r="35" spans="1:11" ht="12.75">
      <c r="A35" s="73" t="s">
        <v>29</v>
      </c>
      <c r="B35" s="73"/>
      <c r="C35" s="73"/>
      <c r="D35" s="73"/>
      <c r="E35" s="73"/>
      <c r="F35" s="73"/>
      <c r="G35" s="73"/>
      <c r="H35" s="74"/>
      <c r="I35" s="61">
        <f>I34*0.18</f>
        <v>903376.6326</v>
      </c>
      <c r="J35" s="62"/>
      <c r="K35" s="63"/>
    </row>
    <row r="36" spans="1:11" ht="12.75">
      <c r="A36" s="75" t="s">
        <v>28</v>
      </c>
      <c r="B36" s="75"/>
      <c r="C36" s="75"/>
      <c r="D36" s="75"/>
      <c r="E36" s="75"/>
      <c r="F36" s="75"/>
      <c r="G36" s="75"/>
      <c r="H36" s="74"/>
      <c r="I36" s="58">
        <f>I34+I35</f>
        <v>5922135.7026</v>
      </c>
      <c r="J36" s="59"/>
      <c r="K36" s="60"/>
    </row>
    <row r="39" spans="1:12" ht="12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1:12" ht="12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1:12" ht="12.7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1:12" ht="12.75">
      <c r="A42" s="46" t="s">
        <v>62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12.75">
      <c r="A43" s="38"/>
      <c r="B43" s="39"/>
      <c r="C43" s="39"/>
      <c r="D43" s="45" t="s">
        <v>39</v>
      </c>
      <c r="E43" s="45"/>
      <c r="F43" s="45"/>
      <c r="G43" s="45"/>
      <c r="H43" s="39"/>
      <c r="I43" s="38"/>
      <c r="J43" s="38"/>
      <c r="K43" s="38"/>
      <c r="L43" s="38"/>
    </row>
    <row r="44" spans="1:12" ht="12.75">
      <c r="A44" s="38"/>
      <c r="B44" s="39"/>
      <c r="C44" s="39"/>
      <c r="D44" s="39" t="s">
        <v>20</v>
      </c>
      <c r="E44" s="39"/>
      <c r="F44" s="39"/>
      <c r="G44" s="39"/>
      <c r="H44" s="39"/>
      <c r="I44" s="38"/>
      <c r="J44" s="38"/>
      <c r="K44" s="38"/>
      <c r="L44" s="38"/>
    </row>
    <row r="45" spans="1:12" ht="12.75">
      <c r="A45" s="38"/>
      <c r="B45" s="39"/>
      <c r="C45" s="39"/>
      <c r="D45" s="39"/>
      <c r="E45" s="39"/>
      <c r="F45" s="39"/>
      <c r="G45" s="39"/>
      <c r="H45" s="39"/>
      <c r="I45" s="38"/>
      <c r="J45" s="38"/>
      <c r="K45" s="38"/>
      <c r="L45" s="38"/>
    </row>
    <row r="46" spans="1:12" ht="12.75">
      <c r="A46" s="38"/>
      <c r="B46" s="39"/>
      <c r="C46" s="39"/>
      <c r="D46" s="39"/>
      <c r="E46" s="39"/>
      <c r="F46" s="39"/>
      <c r="G46" s="39"/>
      <c r="H46" s="39"/>
      <c r="I46" s="38"/>
      <c r="J46" s="38"/>
      <c r="K46" s="38"/>
      <c r="L46" s="38"/>
    </row>
    <row r="47" spans="1:12" ht="12.75">
      <c r="A47" s="38"/>
      <c r="B47" s="39"/>
      <c r="C47" s="39"/>
      <c r="D47" s="39"/>
      <c r="E47" s="39"/>
      <c r="F47" s="39"/>
      <c r="G47" s="39"/>
      <c r="H47" s="39"/>
      <c r="I47" s="38"/>
      <c r="J47" s="38"/>
      <c r="K47" s="38"/>
      <c r="L47" s="38"/>
    </row>
    <row r="48" spans="1:12" ht="12.75">
      <c r="A48" s="46" t="s">
        <v>63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</row>
    <row r="49" spans="1:12" ht="12.75">
      <c r="A49" s="38"/>
      <c r="B49" s="39"/>
      <c r="C49" s="39"/>
      <c r="D49" s="46" t="s">
        <v>40</v>
      </c>
      <c r="E49" s="46"/>
      <c r="F49" s="46"/>
      <c r="G49" s="46"/>
      <c r="H49" s="39"/>
      <c r="I49" s="38"/>
      <c r="J49" s="38"/>
      <c r="K49" s="38"/>
      <c r="L49" s="38"/>
    </row>
    <row r="50" spans="1:12" ht="12.75">
      <c r="A50" s="38"/>
      <c r="B50" s="39"/>
      <c r="C50" s="39"/>
      <c r="D50" s="39" t="s">
        <v>20</v>
      </c>
      <c r="E50" s="39"/>
      <c r="F50" s="39"/>
      <c r="G50" s="39"/>
      <c r="H50" s="39"/>
      <c r="I50" s="38"/>
      <c r="J50" s="38"/>
      <c r="K50" s="38"/>
      <c r="L50" s="38"/>
    </row>
    <row r="51" spans="1:12" ht="12.75">
      <c r="A51" s="38"/>
      <c r="B51" s="39"/>
      <c r="C51" s="39"/>
      <c r="D51" s="39"/>
      <c r="E51" s="39"/>
      <c r="F51" s="39"/>
      <c r="G51" s="39"/>
      <c r="H51" s="39"/>
      <c r="I51" s="38"/>
      <c r="J51" s="38"/>
      <c r="K51" s="38"/>
      <c r="L51" s="38"/>
    </row>
  </sheetData>
  <sheetProtection/>
  <mergeCells count="69">
    <mergeCell ref="I33:K33"/>
    <mergeCell ref="I13:K13"/>
    <mergeCell ref="I1:K1"/>
    <mergeCell ref="I2:K2"/>
    <mergeCell ref="I3:K3"/>
    <mergeCell ref="I7:K7"/>
    <mergeCell ref="I5:K5"/>
    <mergeCell ref="I35:K35"/>
    <mergeCell ref="F29:G29"/>
    <mergeCell ref="I24:K24"/>
    <mergeCell ref="A4:F4"/>
    <mergeCell ref="I4:K4"/>
    <mergeCell ref="A20:K20"/>
    <mergeCell ref="I28:K28"/>
    <mergeCell ref="I29:K29"/>
    <mergeCell ref="B27:D27"/>
    <mergeCell ref="F27:G27"/>
    <mergeCell ref="I32:K32"/>
    <mergeCell ref="I27:K27"/>
    <mergeCell ref="I34:K34"/>
    <mergeCell ref="B28:D28"/>
    <mergeCell ref="B29:D29"/>
    <mergeCell ref="A21:A22"/>
    <mergeCell ref="E21:E22"/>
    <mergeCell ref="F22:G22"/>
    <mergeCell ref="I22:K22"/>
    <mergeCell ref="F21:K21"/>
    <mergeCell ref="B30:D30"/>
    <mergeCell ref="F30:G30"/>
    <mergeCell ref="F31:G31"/>
    <mergeCell ref="A36:H36"/>
    <mergeCell ref="B32:D32"/>
    <mergeCell ref="B33:D33"/>
    <mergeCell ref="F33:G33"/>
    <mergeCell ref="A34:H34"/>
    <mergeCell ref="A35:H35"/>
    <mergeCell ref="F32:G32"/>
    <mergeCell ref="A6:F6"/>
    <mergeCell ref="A8:G8"/>
    <mergeCell ref="I10:K10"/>
    <mergeCell ref="A11:G11"/>
    <mergeCell ref="A10:H10"/>
    <mergeCell ref="I11:K11"/>
    <mergeCell ref="B21:D22"/>
    <mergeCell ref="B23:D23"/>
    <mergeCell ref="H15:K15"/>
    <mergeCell ref="I16:K16"/>
    <mergeCell ref="I17:K17"/>
    <mergeCell ref="A19:K19"/>
    <mergeCell ref="A18:K18"/>
    <mergeCell ref="F23:G23"/>
    <mergeCell ref="F28:G28"/>
    <mergeCell ref="I23:K23"/>
    <mergeCell ref="I25:K25"/>
    <mergeCell ref="F25:G25"/>
    <mergeCell ref="B24:D24"/>
    <mergeCell ref="F24:G24"/>
    <mergeCell ref="B26:D26"/>
    <mergeCell ref="B25:D25"/>
    <mergeCell ref="D49:G49"/>
    <mergeCell ref="A42:L42"/>
    <mergeCell ref="D43:G43"/>
    <mergeCell ref="A48:L48"/>
    <mergeCell ref="I26:K26"/>
    <mergeCell ref="F26:G26"/>
    <mergeCell ref="I36:K36"/>
    <mergeCell ref="B31:D31"/>
    <mergeCell ref="I31:K31"/>
    <mergeCell ref="I30:K30"/>
  </mergeCells>
  <printOptions/>
  <pageMargins left="0.68" right="0.34" top="0.51" bottom="0.53" header="0.31" footer="0.29"/>
  <pageSetup horizontalDpi="600" verticalDpi="600" orientation="portrait" paperSize="9" r:id="rId1"/>
  <headerFooter alignWithMargins="0">
    <oddFooter>&amp;RСтраница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0"/>
  <sheetViews>
    <sheetView showGridLines="0" zoomScalePageLayoutView="0" workbookViewId="0" topLeftCell="A25">
      <selection activeCell="A40" sqref="A40:L50"/>
    </sheetView>
  </sheetViews>
  <sheetFormatPr defaultColWidth="9.00390625" defaultRowHeight="12.75"/>
  <cols>
    <col min="1" max="1" width="4.75390625" style="0" customWidth="1"/>
    <col min="2" max="2" width="3.75390625" style="0" customWidth="1"/>
    <col min="3" max="3" width="2.25390625" style="0" hidden="1" customWidth="1"/>
    <col min="4" max="4" width="21.125" style="0" customWidth="1"/>
    <col min="5" max="5" width="13.875" style="0" customWidth="1"/>
    <col min="6" max="6" width="14.875" style="0" customWidth="1"/>
    <col min="7" max="7" width="2.75390625" style="0" customWidth="1"/>
    <col min="8" max="8" width="16.625" style="0" customWidth="1"/>
    <col min="9" max="9" width="4.875" style="0" customWidth="1"/>
    <col min="10" max="10" width="4.625" style="0" customWidth="1"/>
    <col min="11" max="11" width="6.875" style="0" customWidth="1"/>
    <col min="15" max="15" width="13.125" style="0" customWidth="1"/>
  </cols>
  <sheetData>
    <row r="1" spans="9:11" ht="13.5" thickBot="1">
      <c r="I1" s="89" t="s">
        <v>0</v>
      </c>
      <c r="J1" s="90"/>
      <c r="K1" s="91"/>
    </row>
    <row r="2" spans="8:11" ht="12.75">
      <c r="H2" s="1" t="s">
        <v>1</v>
      </c>
      <c r="I2" s="119">
        <v>322001</v>
      </c>
      <c r="J2" s="120"/>
      <c r="K2" s="121"/>
    </row>
    <row r="3" spans="1:12" s="8" customFormat="1" ht="12.75">
      <c r="A3" s="4"/>
      <c r="B3" s="4"/>
      <c r="C3" s="4"/>
      <c r="D3" s="4"/>
      <c r="E3" s="4"/>
      <c r="F3" s="4"/>
      <c r="G3" s="4"/>
      <c r="H3" s="1" t="s">
        <v>2</v>
      </c>
      <c r="I3" s="99"/>
      <c r="J3" s="43"/>
      <c r="K3" s="100"/>
      <c r="L3"/>
    </row>
    <row r="4" spans="1:12" s="8" customFormat="1" ht="12.75">
      <c r="A4" s="98" t="s">
        <v>57</v>
      </c>
      <c r="B4" s="98"/>
      <c r="C4" s="98"/>
      <c r="D4" s="98"/>
      <c r="E4" s="98"/>
      <c r="F4" s="98"/>
      <c r="G4" s="4"/>
      <c r="H4" s="1" t="s">
        <v>2</v>
      </c>
      <c r="I4" s="99"/>
      <c r="J4" s="43"/>
      <c r="K4" s="100"/>
      <c r="L4"/>
    </row>
    <row r="5" spans="1:12" s="8" customFormat="1" ht="12.75">
      <c r="A5" s="4" t="s">
        <v>58</v>
      </c>
      <c r="B5" s="4"/>
      <c r="C5" s="4"/>
      <c r="D5" s="4"/>
      <c r="E5" s="4"/>
      <c r="F5" s="4"/>
      <c r="G5" s="4"/>
      <c r="H5" s="1" t="s">
        <v>2</v>
      </c>
      <c r="I5" s="99"/>
      <c r="J5" s="43"/>
      <c r="K5" s="100"/>
      <c r="L5"/>
    </row>
    <row r="6" spans="1:12" s="8" customFormat="1" ht="12.75">
      <c r="A6" s="82" t="s">
        <v>59</v>
      </c>
      <c r="B6" s="82"/>
      <c r="C6" s="82"/>
      <c r="D6" s="82"/>
      <c r="E6" s="82"/>
      <c r="F6" s="82"/>
      <c r="G6" s="4"/>
      <c r="H6" s="1"/>
      <c r="I6" s="28"/>
      <c r="J6" s="29"/>
      <c r="K6" s="30"/>
      <c r="L6"/>
    </row>
    <row r="7" spans="1:11" ht="12.75">
      <c r="A7" s="4" t="s">
        <v>36</v>
      </c>
      <c r="B7" s="4"/>
      <c r="C7" s="4"/>
      <c r="D7" s="4"/>
      <c r="E7" s="4"/>
      <c r="F7" s="4"/>
      <c r="G7" s="4"/>
      <c r="H7" s="1" t="s">
        <v>2</v>
      </c>
      <c r="I7" s="99"/>
      <c r="J7" s="43"/>
      <c r="K7" s="100"/>
    </row>
    <row r="8" spans="1:11" ht="12.75">
      <c r="A8" s="82" t="s">
        <v>37</v>
      </c>
      <c r="B8" s="82"/>
      <c r="C8" s="82"/>
      <c r="D8" s="82"/>
      <c r="E8" s="82"/>
      <c r="F8" s="82"/>
      <c r="G8" s="82"/>
      <c r="H8" s="1"/>
      <c r="I8" s="28"/>
      <c r="J8" s="29"/>
      <c r="K8" s="30"/>
    </row>
    <row r="9" spans="1:11" ht="12.75">
      <c r="A9" s="4" t="s">
        <v>38</v>
      </c>
      <c r="B9" s="4"/>
      <c r="C9" s="4"/>
      <c r="D9" s="4"/>
      <c r="E9" s="4"/>
      <c r="F9" s="4"/>
      <c r="G9" s="4"/>
      <c r="H9" s="1"/>
      <c r="I9" s="28"/>
      <c r="J9" s="29"/>
      <c r="K9" s="30"/>
    </row>
    <row r="10" spans="1:11" ht="12.75">
      <c r="A10" s="75" t="s">
        <v>3</v>
      </c>
      <c r="B10" s="75"/>
      <c r="C10" s="75"/>
      <c r="D10" s="75"/>
      <c r="E10" s="75"/>
      <c r="F10" s="75"/>
      <c r="G10" s="75"/>
      <c r="H10" s="75"/>
      <c r="I10" s="99"/>
      <c r="J10" s="43"/>
      <c r="K10" s="100"/>
    </row>
    <row r="11" spans="1:11" ht="12.75">
      <c r="A11" s="75" t="s">
        <v>7</v>
      </c>
      <c r="B11" s="75"/>
      <c r="C11" s="75"/>
      <c r="D11" s="75"/>
      <c r="E11" s="75"/>
      <c r="F11" s="75"/>
      <c r="G11" s="75"/>
      <c r="H11" s="2" t="s">
        <v>4</v>
      </c>
      <c r="I11" s="113" t="s">
        <v>60</v>
      </c>
      <c r="J11" s="114"/>
      <c r="K11" s="115"/>
    </row>
    <row r="12" spans="8:11" ht="12.75">
      <c r="H12" s="2" t="s">
        <v>5</v>
      </c>
      <c r="I12" s="32" t="s">
        <v>61</v>
      </c>
      <c r="J12" s="33" t="s">
        <v>31</v>
      </c>
      <c r="K12" s="34" t="s">
        <v>32</v>
      </c>
    </row>
    <row r="13" spans="8:11" ht="13.5" thickBot="1">
      <c r="H13" s="1" t="s">
        <v>6</v>
      </c>
      <c r="I13" s="116"/>
      <c r="J13" s="117"/>
      <c r="K13" s="118"/>
    </row>
    <row r="14" ht="12.75">
      <c r="H14" s="1"/>
    </row>
    <row r="15" spans="5:11" ht="12.75">
      <c r="E15" s="3" t="s">
        <v>11</v>
      </c>
      <c r="F15" s="9" t="s">
        <v>12</v>
      </c>
      <c r="H15" s="89" t="s">
        <v>8</v>
      </c>
      <c r="I15" s="90"/>
      <c r="J15" s="90"/>
      <c r="K15" s="91"/>
    </row>
    <row r="16" spans="5:11" ht="16.5" customHeight="1" thickBot="1">
      <c r="E16" s="7" t="s">
        <v>13</v>
      </c>
      <c r="F16" s="10" t="s">
        <v>14</v>
      </c>
      <c r="H16" s="3" t="s">
        <v>9</v>
      </c>
      <c r="I16" s="89" t="s">
        <v>10</v>
      </c>
      <c r="J16" s="90"/>
      <c r="K16" s="91"/>
    </row>
    <row r="17" spans="4:11" ht="15.75" customHeight="1" thickBot="1">
      <c r="D17" s="17" t="s">
        <v>25</v>
      </c>
      <c r="E17" s="31">
        <v>3</v>
      </c>
      <c r="F17" s="36">
        <v>40435</v>
      </c>
      <c r="G17" s="27"/>
      <c r="H17" s="35">
        <v>40422</v>
      </c>
      <c r="I17" s="92">
        <v>40435</v>
      </c>
      <c r="J17" s="93"/>
      <c r="K17" s="94"/>
    </row>
    <row r="18" spans="1:11" ht="6" customHeight="1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</row>
    <row r="19" spans="1:11" s="11" customFormat="1" ht="15.75">
      <c r="A19" s="95" t="s">
        <v>24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</row>
    <row r="20" spans="1:11" s="11" customFormat="1" ht="11.25" customHeight="1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</row>
    <row r="21" spans="1:11" s="13" customFormat="1" ht="18" customHeight="1">
      <c r="A21" s="103" t="s">
        <v>16</v>
      </c>
      <c r="B21" s="83" t="s">
        <v>15</v>
      </c>
      <c r="C21" s="84"/>
      <c r="D21" s="85"/>
      <c r="E21" s="105" t="s">
        <v>0</v>
      </c>
      <c r="F21" s="110" t="s">
        <v>27</v>
      </c>
      <c r="G21" s="111"/>
      <c r="H21" s="111"/>
      <c r="I21" s="111"/>
      <c r="J21" s="111"/>
      <c r="K21" s="112"/>
    </row>
    <row r="22" spans="1:14" s="13" customFormat="1" ht="36.75" customHeight="1">
      <c r="A22" s="104"/>
      <c r="B22" s="86"/>
      <c r="C22" s="87"/>
      <c r="D22" s="88"/>
      <c r="E22" s="106"/>
      <c r="F22" s="107" t="s">
        <v>17</v>
      </c>
      <c r="G22" s="108"/>
      <c r="H22" s="15" t="s">
        <v>18</v>
      </c>
      <c r="I22" s="107" t="s">
        <v>19</v>
      </c>
      <c r="J22" s="109"/>
      <c r="K22" s="108"/>
      <c r="N22" s="13" t="s">
        <v>50</v>
      </c>
    </row>
    <row r="23" spans="1:11" ht="12.75">
      <c r="A23" s="12">
        <v>1</v>
      </c>
      <c r="B23" s="42">
        <v>2</v>
      </c>
      <c r="C23" s="43"/>
      <c r="D23" s="44"/>
      <c r="E23" s="6">
        <v>3</v>
      </c>
      <c r="F23" s="42">
        <v>4</v>
      </c>
      <c r="G23" s="44"/>
      <c r="H23" s="5">
        <v>5</v>
      </c>
      <c r="I23" s="42">
        <v>6</v>
      </c>
      <c r="J23" s="43"/>
      <c r="K23" s="44"/>
    </row>
    <row r="24" spans="1:11" ht="43.5" customHeight="1">
      <c r="A24" s="18">
        <v>1</v>
      </c>
      <c r="B24" s="83" t="s">
        <v>26</v>
      </c>
      <c r="C24" s="101"/>
      <c r="D24" s="102"/>
      <c r="E24" s="19"/>
      <c r="F24" s="66">
        <f>F25+F27+F28+F26</f>
        <v>14106307.219999999</v>
      </c>
      <c r="G24" s="68"/>
      <c r="H24" s="24">
        <f>H25+H26+H27+H28</f>
        <v>14106307.219999999</v>
      </c>
      <c r="I24" s="66">
        <f>I25+I27+I28+I26</f>
        <v>5164481.46</v>
      </c>
      <c r="J24" s="67"/>
      <c r="K24" s="68"/>
    </row>
    <row r="25" spans="1:11" s="13" customFormat="1" ht="12.75">
      <c r="A25" s="37" t="s">
        <v>33</v>
      </c>
      <c r="B25" s="52" t="s">
        <v>42</v>
      </c>
      <c r="C25" s="53"/>
      <c r="D25" s="54"/>
      <c r="E25" s="20"/>
      <c r="F25" s="55">
        <v>3749488</v>
      </c>
      <c r="G25" s="57"/>
      <c r="H25" s="24">
        <v>3749488</v>
      </c>
      <c r="I25" s="55"/>
      <c r="J25" s="56"/>
      <c r="K25" s="57"/>
    </row>
    <row r="26" spans="1:11" s="13" customFormat="1" ht="12.75">
      <c r="A26" s="37" t="s">
        <v>34</v>
      </c>
      <c r="B26" s="52" t="s">
        <v>47</v>
      </c>
      <c r="C26" s="53"/>
      <c r="D26" s="54"/>
      <c r="E26" s="20"/>
      <c r="F26" s="55">
        <f>H26</f>
        <v>9455482.93</v>
      </c>
      <c r="G26" s="57"/>
      <c r="H26" s="24">
        <f>4845180.38+I26</f>
        <v>9455482.93</v>
      </c>
      <c r="I26" s="55">
        <v>4610302.55</v>
      </c>
      <c r="J26" s="56"/>
      <c r="K26" s="57"/>
    </row>
    <row r="27" spans="1:11" s="13" customFormat="1" ht="12.75">
      <c r="A27" s="37" t="s">
        <v>43</v>
      </c>
      <c r="B27" s="52" t="s">
        <v>48</v>
      </c>
      <c r="C27" s="53"/>
      <c r="D27" s="54"/>
      <c r="E27" s="20"/>
      <c r="F27" s="55">
        <f>H27</f>
        <v>554903.29</v>
      </c>
      <c r="G27" s="57"/>
      <c r="H27" s="24">
        <f>347157.38+207745.91</f>
        <v>554903.29</v>
      </c>
      <c r="I27" s="55">
        <v>207745.91</v>
      </c>
      <c r="J27" s="56"/>
      <c r="K27" s="57"/>
    </row>
    <row r="28" spans="1:11" s="13" customFormat="1" ht="12.75">
      <c r="A28" s="40" t="s">
        <v>46</v>
      </c>
      <c r="B28" s="122" t="s">
        <v>49</v>
      </c>
      <c r="C28" s="123"/>
      <c r="D28" s="124"/>
      <c r="E28" s="21"/>
      <c r="F28" s="64">
        <v>346433</v>
      </c>
      <c r="G28" s="65"/>
      <c r="H28" s="25">
        <v>346433</v>
      </c>
      <c r="I28" s="64">
        <v>346433</v>
      </c>
      <c r="J28" s="69"/>
      <c r="K28" s="65"/>
    </row>
    <row r="29" spans="1:11" s="13" customFormat="1" ht="12.75">
      <c r="A29" s="22"/>
      <c r="B29" s="76"/>
      <c r="C29" s="77"/>
      <c r="D29" s="78"/>
      <c r="E29" s="21"/>
      <c r="F29" s="64"/>
      <c r="G29" s="65"/>
      <c r="H29" s="25"/>
      <c r="I29" s="64"/>
      <c r="J29" s="69"/>
      <c r="K29" s="65"/>
    </row>
    <row r="30" spans="1:11" s="13" customFormat="1" ht="12.75">
      <c r="A30" s="22"/>
      <c r="B30" s="76"/>
      <c r="C30" s="77"/>
      <c r="D30" s="78"/>
      <c r="E30" s="21"/>
      <c r="F30" s="64"/>
      <c r="G30" s="65"/>
      <c r="H30" s="25"/>
      <c r="I30" s="64"/>
      <c r="J30" s="69"/>
      <c r="K30" s="65"/>
    </row>
    <row r="31" spans="1:11" s="13" customFormat="1" ht="12.75">
      <c r="A31" s="22"/>
      <c r="B31" s="76"/>
      <c r="C31" s="77"/>
      <c r="D31" s="78"/>
      <c r="E31" s="21"/>
      <c r="F31" s="64"/>
      <c r="G31" s="65"/>
      <c r="H31" s="25"/>
      <c r="I31" s="64"/>
      <c r="J31" s="69"/>
      <c r="K31" s="65"/>
    </row>
    <row r="32" spans="1:11" s="13" customFormat="1" ht="12.75">
      <c r="A32" s="22"/>
      <c r="B32" s="76"/>
      <c r="C32" s="77"/>
      <c r="D32" s="78"/>
      <c r="E32" s="21"/>
      <c r="F32" s="64"/>
      <c r="G32" s="65"/>
      <c r="H32" s="25"/>
      <c r="I32" s="64"/>
      <c r="J32" s="69"/>
      <c r="K32" s="65"/>
    </row>
    <row r="33" spans="1:11" s="13" customFormat="1" ht="12.75">
      <c r="A33" s="14"/>
      <c r="B33" s="79"/>
      <c r="C33" s="80"/>
      <c r="D33" s="81"/>
      <c r="E33" s="23"/>
      <c r="F33" s="70"/>
      <c r="G33" s="72"/>
      <c r="H33" s="26"/>
      <c r="I33" s="70"/>
      <c r="J33" s="71"/>
      <c r="K33" s="72"/>
    </row>
    <row r="34" spans="1:11" s="13" customFormat="1" ht="12.75">
      <c r="A34" s="50" t="s">
        <v>30</v>
      </c>
      <c r="B34" s="50"/>
      <c r="C34" s="50"/>
      <c r="D34" s="50"/>
      <c r="E34" s="50"/>
      <c r="F34" s="50"/>
      <c r="G34" s="50"/>
      <c r="H34" s="51"/>
      <c r="I34" s="47">
        <f>SUM(I25:I33)</f>
        <v>5164481.46</v>
      </c>
      <c r="J34" s="48"/>
      <c r="K34" s="49"/>
    </row>
    <row r="35" spans="1:11" ht="12.75">
      <c r="A35" s="73" t="s">
        <v>29</v>
      </c>
      <c r="B35" s="73"/>
      <c r="C35" s="73"/>
      <c r="D35" s="73"/>
      <c r="E35" s="73"/>
      <c r="F35" s="73"/>
      <c r="G35" s="73"/>
      <c r="H35" s="74"/>
      <c r="I35" s="61">
        <f>I34*0.18</f>
        <v>929606.6627999999</v>
      </c>
      <c r="J35" s="62"/>
      <c r="K35" s="63"/>
    </row>
    <row r="36" spans="1:11" ht="12.75">
      <c r="A36" s="75" t="s">
        <v>28</v>
      </c>
      <c r="B36" s="75"/>
      <c r="C36" s="75"/>
      <c r="D36" s="75"/>
      <c r="E36" s="75"/>
      <c r="F36" s="75"/>
      <c r="G36" s="75"/>
      <c r="H36" s="74"/>
      <c r="I36" s="58">
        <f>I34+I35</f>
        <v>6094088.1228</v>
      </c>
      <c r="J36" s="59"/>
      <c r="K36" s="60"/>
    </row>
    <row r="39" spans="1:12" ht="12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1:12" ht="12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1:12" ht="12.75">
      <c r="A41" s="46" t="s">
        <v>62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</row>
    <row r="42" spans="1:12" ht="12.75">
      <c r="A42" s="38"/>
      <c r="B42" s="39"/>
      <c r="C42" s="39"/>
      <c r="D42" s="45" t="s">
        <v>39</v>
      </c>
      <c r="E42" s="45"/>
      <c r="F42" s="45"/>
      <c r="G42" s="45"/>
      <c r="H42" s="39"/>
      <c r="I42" s="38"/>
      <c r="J42" s="38"/>
      <c r="K42" s="38"/>
      <c r="L42" s="38"/>
    </row>
    <row r="43" spans="1:12" ht="12.75">
      <c r="A43" s="38"/>
      <c r="B43" s="39"/>
      <c r="C43" s="39"/>
      <c r="D43" s="39" t="s">
        <v>20</v>
      </c>
      <c r="E43" s="39"/>
      <c r="F43" s="39"/>
      <c r="G43" s="39"/>
      <c r="H43" s="39"/>
      <c r="I43" s="38"/>
      <c r="J43" s="38"/>
      <c r="K43" s="38"/>
      <c r="L43" s="38"/>
    </row>
    <row r="44" spans="1:12" ht="12.75">
      <c r="A44" s="38"/>
      <c r="B44" s="39"/>
      <c r="C44" s="39"/>
      <c r="D44" s="39"/>
      <c r="E44" s="39"/>
      <c r="F44" s="39"/>
      <c r="G44" s="39"/>
      <c r="H44" s="39"/>
      <c r="I44" s="38"/>
      <c r="J44" s="38"/>
      <c r="K44" s="38"/>
      <c r="L44" s="38"/>
    </row>
    <row r="45" spans="1:12" ht="12.75">
      <c r="A45" s="38"/>
      <c r="B45" s="39"/>
      <c r="C45" s="39"/>
      <c r="D45" s="39"/>
      <c r="E45" s="39"/>
      <c r="F45" s="39"/>
      <c r="G45" s="39"/>
      <c r="H45" s="39"/>
      <c r="I45" s="38"/>
      <c r="J45" s="38"/>
      <c r="K45" s="38"/>
      <c r="L45" s="38"/>
    </row>
    <row r="46" spans="1:12" ht="12.75">
      <c r="A46" s="38"/>
      <c r="B46" s="39"/>
      <c r="C46" s="39"/>
      <c r="D46" s="39"/>
      <c r="E46" s="39"/>
      <c r="F46" s="39"/>
      <c r="G46" s="39"/>
      <c r="H46" s="39"/>
      <c r="I46" s="38"/>
      <c r="J46" s="38"/>
      <c r="K46" s="38"/>
      <c r="L46" s="38"/>
    </row>
    <row r="47" spans="1:12" ht="12.75">
      <c r="A47" s="46" t="s">
        <v>63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12.75">
      <c r="A48" s="38"/>
      <c r="B48" s="39"/>
      <c r="C48" s="39"/>
      <c r="D48" s="46" t="s">
        <v>40</v>
      </c>
      <c r="E48" s="46"/>
      <c r="F48" s="46"/>
      <c r="G48" s="46"/>
      <c r="H48" s="39"/>
      <c r="I48" s="38"/>
      <c r="J48" s="38"/>
      <c r="K48" s="38"/>
      <c r="L48" s="38"/>
    </row>
    <row r="49" spans="1:12" ht="12.75">
      <c r="A49" s="38"/>
      <c r="B49" s="39"/>
      <c r="C49" s="39"/>
      <c r="D49" s="39" t="s">
        <v>20</v>
      </c>
      <c r="E49" s="39"/>
      <c r="F49" s="39"/>
      <c r="G49" s="39"/>
      <c r="H49" s="39"/>
      <c r="I49" s="38"/>
      <c r="J49" s="38"/>
      <c r="K49" s="38"/>
      <c r="L49" s="38"/>
    </row>
    <row r="50" spans="1:12" ht="12.75">
      <c r="A50" s="38"/>
      <c r="B50" s="39"/>
      <c r="C50" s="39"/>
      <c r="D50" s="39"/>
      <c r="E50" s="39"/>
      <c r="F50" s="39"/>
      <c r="G50" s="39"/>
      <c r="H50" s="39"/>
      <c r="I50" s="38"/>
      <c r="J50" s="38"/>
      <c r="K50" s="38"/>
      <c r="L50" s="38"/>
    </row>
  </sheetData>
  <sheetProtection/>
  <mergeCells count="69">
    <mergeCell ref="I1:K1"/>
    <mergeCell ref="I2:K2"/>
    <mergeCell ref="I3:K3"/>
    <mergeCell ref="I7:K7"/>
    <mergeCell ref="I5:K5"/>
    <mergeCell ref="A4:F4"/>
    <mergeCell ref="I4:K4"/>
    <mergeCell ref="I26:K26"/>
    <mergeCell ref="F26:G26"/>
    <mergeCell ref="F23:G23"/>
    <mergeCell ref="B21:D22"/>
    <mergeCell ref="H15:K15"/>
    <mergeCell ref="I16:K16"/>
    <mergeCell ref="I17:K17"/>
    <mergeCell ref="A19:K19"/>
    <mergeCell ref="B29:D29"/>
    <mergeCell ref="F25:G25"/>
    <mergeCell ref="B24:D24"/>
    <mergeCell ref="F24:G24"/>
    <mergeCell ref="B26:D26"/>
    <mergeCell ref="B25:D25"/>
    <mergeCell ref="F28:G28"/>
    <mergeCell ref="B28:D28"/>
    <mergeCell ref="B27:D27"/>
    <mergeCell ref="A18:K18"/>
    <mergeCell ref="I10:K10"/>
    <mergeCell ref="A11:G11"/>
    <mergeCell ref="A10:H10"/>
    <mergeCell ref="I11:K11"/>
    <mergeCell ref="I23:K23"/>
    <mergeCell ref="I25:K25"/>
    <mergeCell ref="B23:D23"/>
    <mergeCell ref="I13:K13"/>
    <mergeCell ref="I36:K36"/>
    <mergeCell ref="A6:F6"/>
    <mergeCell ref="A8:G8"/>
    <mergeCell ref="B31:D31"/>
    <mergeCell ref="I31:K31"/>
    <mergeCell ref="I30:K30"/>
    <mergeCell ref="B30:D30"/>
    <mergeCell ref="F30:G30"/>
    <mergeCell ref="F31:G31"/>
    <mergeCell ref="A20:K20"/>
    <mergeCell ref="A35:H35"/>
    <mergeCell ref="F32:G32"/>
    <mergeCell ref="I32:K32"/>
    <mergeCell ref="I27:K27"/>
    <mergeCell ref="A36:H36"/>
    <mergeCell ref="B32:D32"/>
    <mergeCell ref="B33:D33"/>
    <mergeCell ref="F33:G33"/>
    <mergeCell ref="I34:K34"/>
    <mergeCell ref="A34:H34"/>
    <mergeCell ref="F29:G29"/>
    <mergeCell ref="I24:K24"/>
    <mergeCell ref="I28:K28"/>
    <mergeCell ref="I29:K29"/>
    <mergeCell ref="F27:G27"/>
    <mergeCell ref="I33:K33"/>
    <mergeCell ref="D48:G48"/>
    <mergeCell ref="A41:L41"/>
    <mergeCell ref="D42:G42"/>
    <mergeCell ref="A47:L47"/>
    <mergeCell ref="A21:A22"/>
    <mergeCell ref="E21:E22"/>
    <mergeCell ref="F22:G22"/>
    <mergeCell ref="I22:K22"/>
    <mergeCell ref="F21:K21"/>
    <mergeCell ref="I35:K35"/>
  </mergeCells>
  <printOptions/>
  <pageMargins left="0.68" right="0.34" top="0.51" bottom="0.53" header="0.31" footer="0.29"/>
  <pageSetup horizontalDpi="600" verticalDpi="600" orientation="portrait" paperSize="9" r:id="rId1"/>
  <headerFooter alignWithMargins="0">
    <oddFooter>&amp;RСтраница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showGridLines="0" zoomScalePageLayoutView="0" workbookViewId="0" topLeftCell="A25">
      <selection activeCell="A40" sqref="A40:L50"/>
    </sheetView>
  </sheetViews>
  <sheetFormatPr defaultColWidth="9.00390625" defaultRowHeight="12.75"/>
  <cols>
    <col min="1" max="1" width="4.75390625" style="0" customWidth="1"/>
    <col min="2" max="2" width="3.75390625" style="0" customWidth="1"/>
    <col min="3" max="3" width="2.25390625" style="0" hidden="1" customWidth="1"/>
    <col min="4" max="4" width="21.125" style="0" customWidth="1"/>
    <col min="5" max="5" width="13.875" style="0" customWidth="1"/>
    <col min="6" max="6" width="14.875" style="0" customWidth="1"/>
    <col min="7" max="7" width="2.75390625" style="0" customWidth="1"/>
    <col min="8" max="8" width="16.625" style="0" customWidth="1"/>
    <col min="9" max="9" width="4.875" style="0" customWidth="1"/>
    <col min="10" max="10" width="4.625" style="0" customWidth="1"/>
    <col min="11" max="11" width="6.875" style="0" customWidth="1"/>
    <col min="15" max="15" width="13.125" style="0" customWidth="1"/>
  </cols>
  <sheetData>
    <row r="1" spans="9:11" ht="13.5" thickBot="1">
      <c r="I1" s="89" t="s">
        <v>0</v>
      </c>
      <c r="J1" s="90"/>
      <c r="K1" s="91"/>
    </row>
    <row r="2" spans="8:11" ht="12.75">
      <c r="H2" s="1" t="s">
        <v>1</v>
      </c>
      <c r="I2" s="119">
        <v>322001</v>
      </c>
      <c r="J2" s="120"/>
      <c r="K2" s="121"/>
    </row>
    <row r="3" spans="1:12" s="8" customFormat="1" ht="12.75">
      <c r="A3" s="4"/>
      <c r="B3" s="4"/>
      <c r="C3" s="4"/>
      <c r="D3" s="4"/>
      <c r="E3" s="4"/>
      <c r="F3" s="4"/>
      <c r="G3" s="4"/>
      <c r="H3" s="1" t="s">
        <v>2</v>
      </c>
      <c r="I3" s="99"/>
      <c r="J3" s="43"/>
      <c r="K3" s="100"/>
      <c r="L3"/>
    </row>
    <row r="4" spans="1:12" s="8" customFormat="1" ht="12.75" customHeight="1">
      <c r="A4" s="98" t="s">
        <v>57</v>
      </c>
      <c r="B4" s="98"/>
      <c r="C4" s="98"/>
      <c r="D4" s="98"/>
      <c r="E4" s="98"/>
      <c r="F4" s="98"/>
      <c r="G4" s="4"/>
      <c r="H4" s="1" t="s">
        <v>2</v>
      </c>
      <c r="I4" s="99"/>
      <c r="J4" s="43"/>
      <c r="K4" s="100"/>
      <c r="L4"/>
    </row>
    <row r="5" spans="1:12" s="8" customFormat="1" ht="12.75">
      <c r="A5" s="4" t="s">
        <v>58</v>
      </c>
      <c r="B5" s="4"/>
      <c r="C5" s="4"/>
      <c r="D5" s="4"/>
      <c r="E5" s="4"/>
      <c r="F5" s="4"/>
      <c r="G5" s="4"/>
      <c r="H5" s="1" t="s">
        <v>2</v>
      </c>
      <c r="I5" s="99"/>
      <c r="J5" s="43"/>
      <c r="K5" s="100"/>
      <c r="L5"/>
    </row>
    <row r="6" spans="1:12" s="8" customFormat="1" ht="12.75">
      <c r="A6" s="82" t="s">
        <v>59</v>
      </c>
      <c r="B6" s="82"/>
      <c r="C6" s="82"/>
      <c r="D6" s="82"/>
      <c r="E6" s="82"/>
      <c r="F6" s="82"/>
      <c r="G6" s="4"/>
      <c r="H6" s="1"/>
      <c r="I6" s="28"/>
      <c r="J6" s="29"/>
      <c r="K6" s="30"/>
      <c r="L6"/>
    </row>
    <row r="7" spans="1:11" ht="12.75">
      <c r="A7" s="4" t="s">
        <v>36</v>
      </c>
      <c r="B7" s="4"/>
      <c r="C7" s="4"/>
      <c r="D7" s="4"/>
      <c r="E7" s="4"/>
      <c r="F7" s="4"/>
      <c r="G7" s="4"/>
      <c r="H7" s="1" t="s">
        <v>2</v>
      </c>
      <c r="I7" s="99"/>
      <c r="J7" s="43"/>
      <c r="K7" s="100"/>
    </row>
    <row r="8" spans="1:11" ht="12.75">
      <c r="A8" s="82" t="s">
        <v>37</v>
      </c>
      <c r="B8" s="82"/>
      <c r="C8" s="82"/>
      <c r="D8" s="82"/>
      <c r="E8" s="82"/>
      <c r="F8" s="82"/>
      <c r="G8" s="82"/>
      <c r="H8" s="1"/>
      <c r="I8" s="28"/>
      <c r="J8" s="29"/>
      <c r="K8" s="30"/>
    </row>
    <row r="9" spans="1:11" ht="12.75">
      <c r="A9" s="4" t="s">
        <v>38</v>
      </c>
      <c r="B9" s="4"/>
      <c r="C9" s="4"/>
      <c r="D9" s="4"/>
      <c r="E9" s="4"/>
      <c r="F9" s="4"/>
      <c r="G9" s="4"/>
      <c r="H9" s="1"/>
      <c r="I9" s="28"/>
      <c r="J9" s="29"/>
      <c r="K9" s="30"/>
    </row>
    <row r="10" spans="1:11" ht="12.75">
      <c r="A10" s="75" t="s">
        <v>3</v>
      </c>
      <c r="B10" s="75"/>
      <c r="C10" s="75"/>
      <c r="D10" s="75"/>
      <c r="E10" s="75"/>
      <c r="F10" s="75"/>
      <c r="G10" s="75"/>
      <c r="H10" s="75"/>
      <c r="I10" s="99"/>
      <c r="J10" s="43"/>
      <c r="K10" s="100"/>
    </row>
    <row r="11" spans="1:11" ht="12.75">
      <c r="A11" s="75" t="s">
        <v>7</v>
      </c>
      <c r="B11" s="75"/>
      <c r="C11" s="75"/>
      <c r="D11" s="75"/>
      <c r="E11" s="75"/>
      <c r="F11" s="75"/>
      <c r="G11" s="75"/>
      <c r="H11" s="2" t="s">
        <v>4</v>
      </c>
      <c r="I11" s="113" t="s">
        <v>60</v>
      </c>
      <c r="J11" s="114"/>
      <c r="K11" s="115"/>
    </row>
    <row r="12" spans="8:11" ht="12.75">
      <c r="H12" s="2" t="s">
        <v>5</v>
      </c>
      <c r="I12" s="32" t="s">
        <v>61</v>
      </c>
      <c r="J12" s="33" t="s">
        <v>31</v>
      </c>
      <c r="K12" s="34" t="s">
        <v>32</v>
      </c>
    </row>
    <row r="13" spans="8:11" ht="13.5" thickBot="1">
      <c r="H13" s="1" t="s">
        <v>6</v>
      </c>
      <c r="I13" s="116"/>
      <c r="J13" s="117"/>
      <c r="K13" s="118"/>
    </row>
    <row r="14" ht="12.75">
      <c r="H14" s="1"/>
    </row>
    <row r="15" spans="5:11" ht="12.75">
      <c r="E15" s="3" t="s">
        <v>11</v>
      </c>
      <c r="F15" s="9" t="s">
        <v>12</v>
      </c>
      <c r="H15" s="89" t="s">
        <v>8</v>
      </c>
      <c r="I15" s="90"/>
      <c r="J15" s="90"/>
      <c r="K15" s="91"/>
    </row>
    <row r="16" spans="5:11" ht="16.5" customHeight="1" thickBot="1">
      <c r="E16" s="7" t="s">
        <v>13</v>
      </c>
      <c r="F16" s="10" t="s">
        <v>14</v>
      </c>
      <c r="H16" s="3" t="s">
        <v>9</v>
      </c>
      <c r="I16" s="89" t="s">
        <v>10</v>
      </c>
      <c r="J16" s="90"/>
      <c r="K16" s="91"/>
    </row>
    <row r="17" spans="4:11" ht="15.75" customHeight="1" thickBot="1">
      <c r="D17" s="17" t="s">
        <v>25</v>
      </c>
      <c r="E17" s="31">
        <v>4</v>
      </c>
      <c r="F17" s="36">
        <v>40480</v>
      </c>
      <c r="G17" s="27"/>
      <c r="H17" s="35">
        <v>40452</v>
      </c>
      <c r="I17" s="92">
        <v>40480</v>
      </c>
      <c r="J17" s="93"/>
      <c r="K17" s="94"/>
    </row>
    <row r="18" spans="1:11" ht="6" customHeight="1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</row>
    <row r="19" spans="1:11" s="11" customFormat="1" ht="15.75">
      <c r="A19" s="95" t="s">
        <v>24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</row>
    <row r="20" spans="1:11" s="11" customFormat="1" ht="11.25" customHeight="1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</row>
    <row r="21" spans="1:11" s="13" customFormat="1" ht="18" customHeight="1">
      <c r="A21" s="103" t="s">
        <v>16</v>
      </c>
      <c r="B21" s="83" t="s">
        <v>15</v>
      </c>
      <c r="C21" s="84"/>
      <c r="D21" s="85"/>
      <c r="E21" s="105" t="s">
        <v>0</v>
      </c>
      <c r="F21" s="110" t="s">
        <v>27</v>
      </c>
      <c r="G21" s="111"/>
      <c r="H21" s="111"/>
      <c r="I21" s="111"/>
      <c r="J21" s="111"/>
      <c r="K21" s="112"/>
    </row>
    <row r="22" spans="1:14" s="13" customFormat="1" ht="36.75" customHeight="1">
      <c r="A22" s="104"/>
      <c r="B22" s="86"/>
      <c r="C22" s="87"/>
      <c r="D22" s="88"/>
      <c r="E22" s="106"/>
      <c r="F22" s="107" t="s">
        <v>17</v>
      </c>
      <c r="G22" s="108"/>
      <c r="H22" s="15" t="s">
        <v>18</v>
      </c>
      <c r="I22" s="107" t="s">
        <v>19</v>
      </c>
      <c r="J22" s="109"/>
      <c r="K22" s="108"/>
      <c r="N22" s="13" t="s">
        <v>50</v>
      </c>
    </row>
    <row r="23" spans="1:11" ht="12.75">
      <c r="A23" s="12">
        <v>1</v>
      </c>
      <c r="B23" s="42">
        <v>2</v>
      </c>
      <c r="C23" s="43"/>
      <c r="D23" s="44"/>
      <c r="E23" s="6">
        <v>3</v>
      </c>
      <c r="F23" s="42">
        <v>4</v>
      </c>
      <c r="G23" s="44"/>
      <c r="H23" s="5">
        <v>5</v>
      </c>
      <c r="I23" s="42">
        <v>6</v>
      </c>
      <c r="J23" s="43"/>
      <c r="K23" s="44"/>
    </row>
    <row r="24" spans="1:11" ht="43.5" customHeight="1">
      <c r="A24" s="18">
        <v>1</v>
      </c>
      <c r="B24" s="83" t="s">
        <v>26</v>
      </c>
      <c r="C24" s="101"/>
      <c r="D24" s="102"/>
      <c r="E24" s="19"/>
      <c r="F24" s="66">
        <f>F25+F27+F28+F26</f>
        <v>17042978.93</v>
      </c>
      <c r="G24" s="68"/>
      <c r="H24" s="24">
        <f>H25+H26+H27+H28</f>
        <v>17042978.93</v>
      </c>
      <c r="I24" s="66">
        <f>I25+I27+I28+I26</f>
        <v>2936671.71</v>
      </c>
      <c r="J24" s="67"/>
      <c r="K24" s="68"/>
    </row>
    <row r="25" spans="1:11" s="13" customFormat="1" ht="12.75">
      <c r="A25" s="37" t="s">
        <v>33</v>
      </c>
      <c r="B25" s="52" t="s">
        <v>42</v>
      </c>
      <c r="C25" s="53"/>
      <c r="D25" s="54"/>
      <c r="E25" s="20"/>
      <c r="F25" s="55">
        <v>3749488</v>
      </c>
      <c r="G25" s="57"/>
      <c r="H25" s="24">
        <v>3749488</v>
      </c>
      <c r="I25" s="55"/>
      <c r="J25" s="56"/>
      <c r="K25" s="57"/>
    </row>
    <row r="26" spans="1:11" s="13" customFormat="1" ht="12.75">
      <c r="A26" s="37" t="s">
        <v>34</v>
      </c>
      <c r="B26" s="52" t="s">
        <v>51</v>
      </c>
      <c r="C26" s="53"/>
      <c r="D26" s="54"/>
      <c r="E26" s="20"/>
      <c r="F26" s="55">
        <f>H26</f>
        <v>11964632.48</v>
      </c>
      <c r="G26" s="57"/>
      <c r="H26" s="24">
        <f>9455482.93+I26</f>
        <v>11964632.48</v>
      </c>
      <c r="I26" s="55">
        <v>2509149.55</v>
      </c>
      <c r="J26" s="56"/>
      <c r="K26" s="57"/>
    </row>
    <row r="27" spans="1:11" s="13" customFormat="1" ht="12.75">
      <c r="A27" s="37" t="s">
        <v>43</v>
      </c>
      <c r="B27" s="52" t="s">
        <v>52</v>
      </c>
      <c r="C27" s="53"/>
      <c r="D27" s="54"/>
      <c r="E27" s="20"/>
      <c r="F27" s="55">
        <f>H27</f>
        <v>1001749.45</v>
      </c>
      <c r="G27" s="57"/>
      <c r="H27" s="24">
        <f>554903.29+I27</f>
        <v>1001749.45</v>
      </c>
      <c r="I27" s="55">
        <v>446846.16</v>
      </c>
      <c r="J27" s="56"/>
      <c r="K27" s="57"/>
    </row>
    <row r="28" spans="1:11" s="13" customFormat="1" ht="12.75">
      <c r="A28" s="40" t="s">
        <v>46</v>
      </c>
      <c r="B28" s="122" t="s">
        <v>53</v>
      </c>
      <c r="C28" s="123"/>
      <c r="D28" s="124"/>
      <c r="E28" s="21"/>
      <c r="F28" s="64">
        <f>H28</f>
        <v>327109</v>
      </c>
      <c r="G28" s="65"/>
      <c r="H28" s="25">
        <f>346433+I28</f>
        <v>327109</v>
      </c>
      <c r="I28" s="64">
        <v>-19324</v>
      </c>
      <c r="J28" s="69"/>
      <c r="K28" s="65"/>
    </row>
    <row r="29" spans="1:11" s="13" customFormat="1" ht="12.75">
      <c r="A29" s="22"/>
      <c r="B29" s="76"/>
      <c r="C29" s="77"/>
      <c r="D29" s="78"/>
      <c r="E29" s="21"/>
      <c r="F29" s="64"/>
      <c r="G29" s="65"/>
      <c r="H29" s="25"/>
      <c r="I29" s="64"/>
      <c r="J29" s="69"/>
      <c r="K29" s="65"/>
    </row>
    <row r="30" spans="1:11" s="13" customFormat="1" ht="12.75">
      <c r="A30" s="22"/>
      <c r="B30" s="76"/>
      <c r="C30" s="77"/>
      <c r="D30" s="78"/>
      <c r="E30" s="21"/>
      <c r="F30" s="64"/>
      <c r="G30" s="65"/>
      <c r="H30" s="25"/>
      <c r="I30" s="64"/>
      <c r="J30" s="69"/>
      <c r="K30" s="65"/>
    </row>
    <row r="31" spans="1:11" s="13" customFormat="1" ht="12.75">
      <c r="A31" s="22"/>
      <c r="B31" s="76"/>
      <c r="C31" s="77"/>
      <c r="D31" s="78"/>
      <c r="E31" s="21"/>
      <c r="F31" s="64"/>
      <c r="G31" s="65"/>
      <c r="H31" s="25"/>
      <c r="I31" s="64"/>
      <c r="J31" s="69"/>
      <c r="K31" s="65"/>
    </row>
    <row r="32" spans="1:11" s="13" customFormat="1" ht="12.75">
      <c r="A32" s="22"/>
      <c r="B32" s="76"/>
      <c r="C32" s="77"/>
      <c r="D32" s="78"/>
      <c r="E32" s="21"/>
      <c r="F32" s="64"/>
      <c r="G32" s="65"/>
      <c r="H32" s="25"/>
      <c r="I32" s="64"/>
      <c r="J32" s="69"/>
      <c r="K32" s="65"/>
    </row>
    <row r="33" spans="1:11" s="13" customFormat="1" ht="12.75">
      <c r="A33" s="14"/>
      <c r="B33" s="79"/>
      <c r="C33" s="80"/>
      <c r="D33" s="81"/>
      <c r="E33" s="23"/>
      <c r="F33" s="70"/>
      <c r="G33" s="72"/>
      <c r="H33" s="26"/>
      <c r="I33" s="70"/>
      <c r="J33" s="71"/>
      <c r="K33" s="72"/>
    </row>
    <row r="34" spans="1:11" s="13" customFormat="1" ht="12.75">
      <c r="A34" s="50" t="s">
        <v>30</v>
      </c>
      <c r="B34" s="50"/>
      <c r="C34" s="50"/>
      <c r="D34" s="50"/>
      <c r="E34" s="50"/>
      <c r="F34" s="50"/>
      <c r="G34" s="50"/>
      <c r="H34" s="51"/>
      <c r="I34" s="47">
        <f>SUM(I25:I33)</f>
        <v>2936671.71</v>
      </c>
      <c r="J34" s="48"/>
      <c r="K34" s="49"/>
    </row>
    <row r="35" spans="1:11" ht="12.75">
      <c r="A35" s="73" t="s">
        <v>29</v>
      </c>
      <c r="B35" s="73"/>
      <c r="C35" s="73"/>
      <c r="D35" s="73"/>
      <c r="E35" s="73"/>
      <c r="F35" s="73"/>
      <c r="G35" s="73"/>
      <c r="H35" s="74"/>
      <c r="I35" s="61">
        <f>I34*0.18</f>
        <v>528600.9077999999</v>
      </c>
      <c r="J35" s="62"/>
      <c r="K35" s="63"/>
    </row>
    <row r="36" spans="1:11" ht="12.75">
      <c r="A36" s="75" t="s">
        <v>28</v>
      </c>
      <c r="B36" s="75"/>
      <c r="C36" s="75"/>
      <c r="D36" s="75"/>
      <c r="E36" s="75"/>
      <c r="F36" s="75"/>
      <c r="G36" s="75"/>
      <c r="H36" s="74"/>
      <c r="I36" s="58">
        <v>3465272.6178</v>
      </c>
      <c r="J36" s="59"/>
      <c r="K36" s="60"/>
    </row>
    <row r="39" spans="1:12" ht="12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1:12" ht="12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1:12" ht="12.75">
      <c r="A41" s="46" t="s">
        <v>62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</row>
    <row r="42" spans="1:12" ht="12.75">
      <c r="A42" s="38"/>
      <c r="B42" s="39"/>
      <c r="C42" s="39"/>
      <c r="D42" s="45" t="s">
        <v>39</v>
      </c>
      <c r="E42" s="45"/>
      <c r="F42" s="45"/>
      <c r="G42" s="45"/>
      <c r="H42" s="39"/>
      <c r="I42" s="38"/>
      <c r="J42" s="38"/>
      <c r="K42" s="38"/>
      <c r="L42" s="38"/>
    </row>
    <row r="43" spans="1:12" ht="12.75">
      <c r="A43" s="38"/>
      <c r="B43" s="39"/>
      <c r="C43" s="39"/>
      <c r="D43" s="39" t="s">
        <v>20</v>
      </c>
      <c r="E43" s="39"/>
      <c r="F43" s="39"/>
      <c r="G43" s="39"/>
      <c r="H43" s="39"/>
      <c r="I43" s="38"/>
      <c r="J43" s="38"/>
      <c r="K43" s="38"/>
      <c r="L43" s="38"/>
    </row>
    <row r="44" spans="1:12" ht="12.75">
      <c r="A44" s="38"/>
      <c r="B44" s="39"/>
      <c r="C44" s="39"/>
      <c r="D44" s="39"/>
      <c r="E44" s="39"/>
      <c r="F44" s="39"/>
      <c r="G44" s="39"/>
      <c r="H44" s="39"/>
      <c r="I44" s="38"/>
      <c r="J44" s="38"/>
      <c r="K44" s="38"/>
      <c r="L44" s="38"/>
    </row>
    <row r="45" spans="1:12" ht="12.75">
      <c r="A45" s="38"/>
      <c r="B45" s="39"/>
      <c r="C45" s="39"/>
      <c r="D45" s="39"/>
      <c r="E45" s="39"/>
      <c r="F45" s="39"/>
      <c r="G45" s="39"/>
      <c r="H45" s="39"/>
      <c r="I45" s="38"/>
      <c r="J45" s="38"/>
      <c r="K45" s="38"/>
      <c r="L45" s="38"/>
    </row>
    <row r="46" spans="1:12" ht="12.75">
      <c r="A46" s="38"/>
      <c r="B46" s="39"/>
      <c r="C46" s="39"/>
      <c r="D46" s="39"/>
      <c r="E46" s="39"/>
      <c r="F46" s="39"/>
      <c r="G46" s="39"/>
      <c r="H46" s="39"/>
      <c r="I46" s="38"/>
      <c r="J46" s="38"/>
      <c r="K46" s="38"/>
      <c r="L46" s="38"/>
    </row>
    <row r="47" spans="1:12" ht="12.75">
      <c r="A47" s="46" t="s">
        <v>63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12.75">
      <c r="A48" s="38"/>
      <c r="B48" s="39"/>
      <c r="C48" s="39"/>
      <c r="D48" s="46" t="s">
        <v>40</v>
      </c>
      <c r="E48" s="46"/>
      <c r="F48" s="46"/>
      <c r="G48" s="46"/>
      <c r="H48" s="39"/>
      <c r="I48" s="38"/>
      <c r="J48" s="38"/>
      <c r="K48" s="38"/>
      <c r="L48" s="38"/>
    </row>
    <row r="49" spans="1:12" ht="12.75">
      <c r="A49" s="38"/>
      <c r="B49" s="39"/>
      <c r="C49" s="39"/>
      <c r="D49" s="39" t="s">
        <v>20</v>
      </c>
      <c r="E49" s="39"/>
      <c r="F49" s="39"/>
      <c r="G49" s="39"/>
      <c r="H49" s="39"/>
      <c r="I49" s="38"/>
      <c r="J49" s="38"/>
      <c r="K49" s="38"/>
      <c r="L49" s="38"/>
    </row>
    <row r="50" spans="1:12" ht="12.75">
      <c r="A50" s="38"/>
      <c r="B50" s="39"/>
      <c r="C50" s="39"/>
      <c r="D50" s="39"/>
      <c r="E50" s="39"/>
      <c r="F50" s="39"/>
      <c r="G50" s="39"/>
      <c r="H50" s="39"/>
      <c r="I50" s="38"/>
      <c r="J50" s="38"/>
      <c r="K50" s="38"/>
      <c r="L50" s="38"/>
    </row>
  </sheetData>
  <sheetProtection/>
  <mergeCells count="69">
    <mergeCell ref="I33:K33"/>
    <mergeCell ref="I13:K13"/>
    <mergeCell ref="I1:K1"/>
    <mergeCell ref="I2:K2"/>
    <mergeCell ref="I3:K3"/>
    <mergeCell ref="I7:K7"/>
    <mergeCell ref="I5:K5"/>
    <mergeCell ref="I35:K35"/>
    <mergeCell ref="F29:G29"/>
    <mergeCell ref="I24:K24"/>
    <mergeCell ref="A4:F4"/>
    <mergeCell ref="I4:K4"/>
    <mergeCell ref="A20:K20"/>
    <mergeCell ref="I28:K28"/>
    <mergeCell ref="I29:K29"/>
    <mergeCell ref="B27:D27"/>
    <mergeCell ref="F27:G27"/>
    <mergeCell ref="I32:K32"/>
    <mergeCell ref="I27:K27"/>
    <mergeCell ref="I34:K34"/>
    <mergeCell ref="B28:D28"/>
    <mergeCell ref="B29:D29"/>
    <mergeCell ref="A21:A22"/>
    <mergeCell ref="E21:E22"/>
    <mergeCell ref="F22:G22"/>
    <mergeCell ref="I22:K22"/>
    <mergeCell ref="F21:K21"/>
    <mergeCell ref="B30:D30"/>
    <mergeCell ref="F30:G30"/>
    <mergeCell ref="F31:G31"/>
    <mergeCell ref="A36:H36"/>
    <mergeCell ref="B32:D32"/>
    <mergeCell ref="B33:D33"/>
    <mergeCell ref="F33:G33"/>
    <mergeCell ref="A34:H34"/>
    <mergeCell ref="A35:H35"/>
    <mergeCell ref="F32:G32"/>
    <mergeCell ref="A6:F6"/>
    <mergeCell ref="A8:G8"/>
    <mergeCell ref="I10:K10"/>
    <mergeCell ref="A11:G11"/>
    <mergeCell ref="A10:H10"/>
    <mergeCell ref="I11:K11"/>
    <mergeCell ref="B21:D22"/>
    <mergeCell ref="B23:D23"/>
    <mergeCell ref="H15:K15"/>
    <mergeCell ref="I16:K16"/>
    <mergeCell ref="I17:K17"/>
    <mergeCell ref="A19:K19"/>
    <mergeCell ref="A18:K18"/>
    <mergeCell ref="F23:G23"/>
    <mergeCell ref="F28:G28"/>
    <mergeCell ref="I23:K23"/>
    <mergeCell ref="I25:K25"/>
    <mergeCell ref="F25:G25"/>
    <mergeCell ref="B24:D24"/>
    <mergeCell ref="F24:G24"/>
    <mergeCell ref="B26:D26"/>
    <mergeCell ref="B25:D25"/>
    <mergeCell ref="A41:L41"/>
    <mergeCell ref="D42:G42"/>
    <mergeCell ref="A47:L47"/>
    <mergeCell ref="D48:G48"/>
    <mergeCell ref="I26:K26"/>
    <mergeCell ref="F26:G26"/>
    <mergeCell ref="I36:K36"/>
    <mergeCell ref="B31:D31"/>
    <mergeCell ref="I31:K31"/>
    <mergeCell ref="I30:K30"/>
  </mergeCells>
  <printOptions/>
  <pageMargins left="0.68" right="0.34" top="0.51" bottom="0.53" header="0.31" footer="0.29"/>
  <pageSetup horizontalDpi="600" verticalDpi="600" orientation="portrait" paperSize="9" r:id="rId1"/>
  <headerFooter alignWithMargins="0">
    <oddFooter>&amp;RСтраница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O56"/>
  <sheetViews>
    <sheetView showGridLines="0" zoomScalePageLayoutView="0" workbookViewId="0" topLeftCell="A28">
      <selection activeCell="O44" sqref="O44"/>
    </sheetView>
  </sheetViews>
  <sheetFormatPr defaultColWidth="9.00390625" defaultRowHeight="12.75"/>
  <cols>
    <col min="1" max="1" width="4.75390625" style="0" customWidth="1"/>
    <col min="2" max="2" width="3.75390625" style="0" customWidth="1"/>
    <col min="3" max="3" width="2.25390625" style="0" hidden="1" customWidth="1"/>
    <col min="4" max="4" width="21.125" style="0" customWidth="1"/>
    <col min="5" max="5" width="13.875" style="0" customWidth="1"/>
    <col min="6" max="6" width="14.875" style="0" customWidth="1"/>
    <col min="7" max="7" width="2.75390625" style="0" customWidth="1"/>
    <col min="8" max="8" width="16.625" style="0" customWidth="1"/>
    <col min="9" max="9" width="4.875" style="0" customWidth="1"/>
    <col min="10" max="10" width="4.625" style="0" customWidth="1"/>
    <col min="11" max="11" width="6.875" style="0" customWidth="1"/>
    <col min="15" max="15" width="13.125" style="0" customWidth="1"/>
  </cols>
  <sheetData>
    <row r="3" spans="6:11" s="8" customFormat="1" ht="12">
      <c r="F3" s="125" t="s">
        <v>21</v>
      </c>
      <c r="G3" s="125"/>
      <c r="H3" s="125"/>
      <c r="I3" s="125"/>
      <c r="J3" s="125"/>
      <c r="K3" s="125"/>
    </row>
    <row r="4" spans="6:11" s="8" customFormat="1" ht="12">
      <c r="F4" s="125" t="s">
        <v>22</v>
      </c>
      <c r="G4" s="125"/>
      <c r="H4" s="125"/>
      <c r="I4" s="125"/>
      <c r="J4" s="125"/>
      <c r="K4" s="125"/>
    </row>
    <row r="5" spans="6:11" s="8" customFormat="1" ht="12">
      <c r="F5" s="125" t="s">
        <v>23</v>
      </c>
      <c r="G5" s="125"/>
      <c r="H5" s="125"/>
      <c r="I5" s="125"/>
      <c r="J5" s="125"/>
      <c r="K5" s="125"/>
    </row>
    <row r="6" spans="6:11" s="8" customFormat="1" ht="12">
      <c r="F6" s="16"/>
      <c r="G6" s="16"/>
      <c r="H6" s="16"/>
      <c r="I6" s="16"/>
      <c r="J6" s="16"/>
      <c r="K6" s="16"/>
    </row>
    <row r="7" spans="9:11" ht="13.5" thickBot="1">
      <c r="I7" s="89" t="s">
        <v>0</v>
      </c>
      <c r="J7" s="90"/>
      <c r="K7" s="91"/>
    </row>
    <row r="8" spans="8:11" ht="12.75">
      <c r="H8" s="1" t="s">
        <v>1</v>
      </c>
      <c r="I8" s="119">
        <v>322001</v>
      </c>
      <c r="J8" s="120"/>
      <c r="K8" s="121"/>
    </row>
    <row r="9" spans="1:11" ht="12.75">
      <c r="A9" s="4"/>
      <c r="B9" s="4"/>
      <c r="C9" s="4"/>
      <c r="D9" s="4"/>
      <c r="E9" s="4"/>
      <c r="F9" s="4"/>
      <c r="G9" s="4"/>
      <c r="H9" s="1" t="s">
        <v>2</v>
      </c>
      <c r="I9" s="99"/>
      <c r="J9" s="43"/>
      <c r="K9" s="100"/>
    </row>
    <row r="10" spans="1:11" ht="30" customHeight="1">
      <c r="A10" s="98" t="s">
        <v>57</v>
      </c>
      <c r="B10" s="98"/>
      <c r="C10" s="98"/>
      <c r="D10" s="98"/>
      <c r="E10" s="98"/>
      <c r="F10" s="98"/>
      <c r="G10" s="4"/>
      <c r="H10" s="1" t="s">
        <v>2</v>
      </c>
      <c r="I10" s="99"/>
      <c r="J10" s="43"/>
      <c r="K10" s="100"/>
    </row>
    <row r="11" spans="1:11" ht="12.75">
      <c r="A11" s="4" t="s">
        <v>58</v>
      </c>
      <c r="B11" s="4"/>
      <c r="C11" s="4"/>
      <c r="D11" s="4"/>
      <c r="E11" s="4"/>
      <c r="F11" s="4"/>
      <c r="G11" s="4"/>
      <c r="H11" s="1" t="s">
        <v>2</v>
      </c>
      <c r="I11" s="99"/>
      <c r="J11" s="43"/>
      <c r="K11" s="100"/>
    </row>
    <row r="12" spans="1:11" ht="12.75">
      <c r="A12" s="82" t="s">
        <v>59</v>
      </c>
      <c r="B12" s="82"/>
      <c r="C12" s="82"/>
      <c r="D12" s="82"/>
      <c r="E12" s="82"/>
      <c r="F12" s="82"/>
      <c r="G12" s="4"/>
      <c r="H12" s="1"/>
      <c r="I12" s="28"/>
      <c r="J12" s="29"/>
      <c r="K12" s="30"/>
    </row>
    <row r="13" spans="1:11" ht="12.75">
      <c r="A13" s="4" t="s">
        <v>36</v>
      </c>
      <c r="B13" s="4"/>
      <c r="C13" s="4"/>
      <c r="D13" s="4"/>
      <c r="E13" s="4"/>
      <c r="F13" s="4"/>
      <c r="G13" s="4"/>
      <c r="H13" s="1" t="s">
        <v>2</v>
      </c>
      <c r="I13" s="99"/>
      <c r="J13" s="43"/>
      <c r="K13" s="100"/>
    </row>
    <row r="14" spans="1:11" ht="12.75">
      <c r="A14" s="82" t="s">
        <v>37</v>
      </c>
      <c r="B14" s="82"/>
      <c r="C14" s="82"/>
      <c r="D14" s="82"/>
      <c r="E14" s="82"/>
      <c r="F14" s="82"/>
      <c r="G14" s="82"/>
      <c r="H14" s="1"/>
      <c r="I14" s="28"/>
      <c r="J14" s="29"/>
      <c r="K14" s="30"/>
    </row>
    <row r="15" spans="1:11" ht="12.75">
      <c r="A15" s="4" t="s">
        <v>38</v>
      </c>
      <c r="B15" s="4"/>
      <c r="C15" s="4"/>
      <c r="D15" s="4"/>
      <c r="E15" s="4"/>
      <c r="F15" s="4"/>
      <c r="G15" s="4"/>
      <c r="H15" s="1"/>
      <c r="I15" s="28"/>
      <c r="J15" s="29"/>
      <c r="K15" s="30"/>
    </row>
    <row r="16" spans="1:11" ht="12.75">
      <c r="A16" s="75" t="s">
        <v>3</v>
      </c>
      <c r="B16" s="75"/>
      <c r="C16" s="75"/>
      <c r="D16" s="75"/>
      <c r="E16" s="75"/>
      <c r="F16" s="75"/>
      <c r="G16" s="75"/>
      <c r="H16" s="75"/>
      <c r="I16" s="99"/>
      <c r="J16" s="43"/>
      <c r="K16" s="100"/>
    </row>
    <row r="17" spans="1:11" ht="12.75">
      <c r="A17" s="75" t="s">
        <v>7</v>
      </c>
      <c r="B17" s="75"/>
      <c r="C17" s="75"/>
      <c r="D17" s="75"/>
      <c r="E17" s="75"/>
      <c r="F17" s="75"/>
      <c r="G17" s="75"/>
      <c r="H17" s="2" t="s">
        <v>4</v>
      </c>
      <c r="I17" s="113" t="s">
        <v>60</v>
      </c>
      <c r="J17" s="114"/>
      <c r="K17" s="115"/>
    </row>
    <row r="18" spans="8:11" ht="12.75">
      <c r="H18" s="2" t="s">
        <v>5</v>
      </c>
      <c r="I18" s="32" t="s">
        <v>61</v>
      </c>
      <c r="J18" s="33" t="s">
        <v>31</v>
      </c>
      <c r="K18" s="34" t="s">
        <v>32</v>
      </c>
    </row>
    <row r="19" spans="8:15" ht="13.5" thickBot="1">
      <c r="H19" s="1" t="s">
        <v>6</v>
      </c>
      <c r="I19" s="116"/>
      <c r="J19" s="117"/>
      <c r="K19" s="118"/>
      <c r="O19" s="41"/>
    </row>
    <row r="20" ht="12.75">
      <c r="H20" s="1"/>
    </row>
    <row r="21" spans="5:11" ht="12.75">
      <c r="E21" s="3" t="s">
        <v>11</v>
      </c>
      <c r="F21" s="9" t="s">
        <v>12</v>
      </c>
      <c r="H21" s="89" t="s">
        <v>8</v>
      </c>
      <c r="I21" s="90"/>
      <c r="J21" s="90"/>
      <c r="K21" s="91"/>
    </row>
    <row r="22" spans="5:11" ht="16.5" customHeight="1" thickBot="1">
      <c r="E22" s="7" t="s">
        <v>13</v>
      </c>
      <c r="F22" s="10" t="s">
        <v>14</v>
      </c>
      <c r="H22" s="3" t="s">
        <v>9</v>
      </c>
      <c r="I22" s="89" t="s">
        <v>10</v>
      </c>
      <c r="J22" s="90"/>
      <c r="K22" s="91"/>
    </row>
    <row r="23" spans="4:11" ht="15.75" customHeight="1" thickBot="1">
      <c r="D23" s="17" t="s">
        <v>25</v>
      </c>
      <c r="E23" s="31">
        <v>5</v>
      </c>
      <c r="F23" s="36">
        <v>40624</v>
      </c>
      <c r="G23" s="27"/>
      <c r="H23" s="35">
        <v>40544</v>
      </c>
      <c r="I23" s="92">
        <v>40624</v>
      </c>
      <c r="J23" s="93"/>
      <c r="K23" s="94"/>
    </row>
    <row r="24" spans="1:11" ht="6" customHeight="1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</row>
    <row r="25" spans="1:11" s="11" customFormat="1" ht="15.75">
      <c r="A25" s="95" t="s">
        <v>24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</row>
    <row r="26" spans="1:11" s="11" customFormat="1" ht="11.25" customHeight="1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</row>
    <row r="27" spans="1:11" s="13" customFormat="1" ht="18" customHeight="1">
      <c r="A27" s="103" t="s">
        <v>16</v>
      </c>
      <c r="B27" s="83" t="s">
        <v>15</v>
      </c>
      <c r="C27" s="84"/>
      <c r="D27" s="85"/>
      <c r="E27" s="105" t="s">
        <v>0</v>
      </c>
      <c r="F27" s="110" t="s">
        <v>27</v>
      </c>
      <c r="G27" s="111"/>
      <c r="H27" s="111"/>
      <c r="I27" s="111"/>
      <c r="J27" s="111"/>
      <c r="K27" s="112"/>
    </row>
    <row r="28" spans="1:14" s="13" customFormat="1" ht="36.75" customHeight="1">
      <c r="A28" s="104"/>
      <c r="B28" s="86"/>
      <c r="C28" s="87"/>
      <c r="D28" s="88"/>
      <c r="E28" s="106"/>
      <c r="F28" s="107" t="s">
        <v>17</v>
      </c>
      <c r="G28" s="108"/>
      <c r="H28" s="15" t="s">
        <v>18</v>
      </c>
      <c r="I28" s="107" t="s">
        <v>19</v>
      </c>
      <c r="J28" s="109"/>
      <c r="K28" s="108"/>
      <c r="N28" s="13" t="s">
        <v>50</v>
      </c>
    </row>
    <row r="29" spans="1:11" ht="12.75">
      <c r="A29" s="12">
        <v>1</v>
      </c>
      <c r="B29" s="42">
        <v>2</v>
      </c>
      <c r="C29" s="43"/>
      <c r="D29" s="44"/>
      <c r="E29" s="6">
        <v>3</v>
      </c>
      <c r="F29" s="42">
        <v>4</v>
      </c>
      <c r="G29" s="44"/>
      <c r="H29" s="5">
        <v>5</v>
      </c>
      <c r="I29" s="42">
        <v>6</v>
      </c>
      <c r="J29" s="43"/>
      <c r="K29" s="44"/>
    </row>
    <row r="30" spans="1:11" ht="43.5" customHeight="1">
      <c r="A30" s="18">
        <v>1</v>
      </c>
      <c r="B30" s="83" t="s">
        <v>26</v>
      </c>
      <c r="C30" s="101"/>
      <c r="D30" s="102"/>
      <c r="E30" s="19"/>
      <c r="F30" s="66">
        <f>F31+F33+F34+F32+F35</f>
        <v>17239630.009999998</v>
      </c>
      <c r="G30" s="68"/>
      <c r="H30" s="24">
        <f>H33+H35</f>
        <v>613351.02</v>
      </c>
      <c r="I30" s="66">
        <f>I31+I33+I34+I32+I35</f>
        <v>264047.34</v>
      </c>
      <c r="J30" s="67"/>
      <c r="K30" s="68"/>
    </row>
    <row r="31" spans="1:11" s="13" customFormat="1" ht="12.75">
      <c r="A31" s="37" t="s">
        <v>33</v>
      </c>
      <c r="B31" s="52" t="s">
        <v>42</v>
      </c>
      <c r="C31" s="53"/>
      <c r="D31" s="54"/>
      <c r="E31" s="20"/>
      <c r="F31" s="55">
        <v>3749488</v>
      </c>
      <c r="G31" s="57"/>
      <c r="H31" s="24"/>
      <c r="I31" s="55"/>
      <c r="J31" s="56"/>
      <c r="K31" s="57"/>
    </row>
    <row r="32" spans="1:11" s="13" customFormat="1" ht="12.75">
      <c r="A32" s="37" t="s">
        <v>34</v>
      </c>
      <c r="B32" s="52" t="s">
        <v>51</v>
      </c>
      <c r="C32" s="53"/>
      <c r="D32" s="54"/>
      <c r="E32" s="20"/>
      <c r="F32" s="55">
        <v>11964632.48</v>
      </c>
      <c r="G32" s="57"/>
      <c r="H32" s="24"/>
      <c r="I32" s="55"/>
      <c r="J32" s="56"/>
      <c r="K32" s="57"/>
    </row>
    <row r="33" spans="1:11" s="13" customFormat="1" ht="12.75">
      <c r="A33" s="37" t="s">
        <v>43</v>
      </c>
      <c r="B33" s="52" t="s">
        <v>54</v>
      </c>
      <c r="C33" s="53"/>
      <c r="D33" s="54"/>
      <c r="E33" s="20"/>
      <c r="F33" s="55">
        <v>849096.85</v>
      </c>
      <c r="G33" s="57"/>
      <c r="H33" s="24">
        <f>I33</f>
        <v>264047.34</v>
      </c>
      <c r="I33" s="55">
        <v>264047.34</v>
      </c>
      <c r="J33" s="56"/>
      <c r="K33" s="57"/>
    </row>
    <row r="34" spans="1:11" s="13" customFormat="1" ht="12.75">
      <c r="A34" s="40" t="s">
        <v>46</v>
      </c>
      <c r="B34" s="122" t="s">
        <v>53</v>
      </c>
      <c r="C34" s="123"/>
      <c r="D34" s="124"/>
      <c r="E34" s="21"/>
      <c r="F34" s="64">
        <v>327109</v>
      </c>
      <c r="G34" s="65"/>
      <c r="H34" s="25"/>
      <c r="I34" s="64"/>
      <c r="J34" s="69"/>
      <c r="K34" s="65"/>
    </row>
    <row r="35" spans="1:11" s="13" customFormat="1" ht="12.75">
      <c r="A35" s="40" t="s">
        <v>56</v>
      </c>
      <c r="B35" s="122" t="s">
        <v>55</v>
      </c>
      <c r="C35" s="123"/>
      <c r="D35" s="124"/>
      <c r="E35" s="21"/>
      <c r="F35" s="64">
        <v>349303.68</v>
      </c>
      <c r="G35" s="65"/>
      <c r="H35" s="25">
        <v>349303.68</v>
      </c>
      <c r="I35" s="64"/>
      <c r="J35" s="69"/>
      <c r="K35" s="65"/>
    </row>
    <row r="36" spans="1:11" s="13" customFormat="1" ht="12.75">
      <c r="A36" s="22"/>
      <c r="B36" s="76"/>
      <c r="C36" s="77"/>
      <c r="D36" s="78"/>
      <c r="E36" s="21"/>
      <c r="F36" s="64"/>
      <c r="G36" s="65"/>
      <c r="H36" s="25"/>
      <c r="I36" s="64"/>
      <c r="J36" s="69"/>
      <c r="K36" s="65"/>
    </row>
    <row r="37" spans="1:11" s="13" customFormat="1" ht="12.75">
      <c r="A37" s="22"/>
      <c r="B37" s="76"/>
      <c r="C37" s="77"/>
      <c r="D37" s="78"/>
      <c r="E37" s="21"/>
      <c r="F37" s="64"/>
      <c r="G37" s="65"/>
      <c r="H37" s="25"/>
      <c r="I37" s="64"/>
      <c r="J37" s="69"/>
      <c r="K37" s="65"/>
    </row>
    <row r="38" spans="1:11" s="13" customFormat="1" ht="12.75">
      <c r="A38" s="22"/>
      <c r="B38" s="76"/>
      <c r="C38" s="77"/>
      <c r="D38" s="78"/>
      <c r="E38" s="21"/>
      <c r="F38" s="64"/>
      <c r="G38" s="65"/>
      <c r="H38" s="25"/>
      <c r="I38" s="64"/>
      <c r="J38" s="69"/>
      <c r="K38" s="65"/>
    </row>
    <row r="39" spans="1:11" s="13" customFormat="1" ht="12.75">
      <c r="A39" s="14"/>
      <c r="B39" s="79"/>
      <c r="C39" s="80"/>
      <c r="D39" s="81"/>
      <c r="E39" s="23"/>
      <c r="F39" s="70"/>
      <c r="G39" s="72"/>
      <c r="H39" s="26"/>
      <c r="I39" s="70"/>
      <c r="J39" s="71"/>
      <c r="K39" s="72"/>
    </row>
    <row r="40" spans="1:11" s="13" customFormat="1" ht="12.75">
      <c r="A40" s="50" t="s">
        <v>30</v>
      </c>
      <c r="B40" s="50"/>
      <c r="C40" s="50"/>
      <c r="D40" s="50"/>
      <c r="E40" s="50"/>
      <c r="F40" s="50"/>
      <c r="G40" s="50"/>
      <c r="H40" s="51"/>
      <c r="I40" s="47">
        <f>SUM(I31:I39)</f>
        <v>264047.34</v>
      </c>
      <c r="J40" s="48"/>
      <c r="K40" s="49"/>
    </row>
    <row r="41" spans="1:11" ht="12.75">
      <c r="A41" s="73" t="s">
        <v>29</v>
      </c>
      <c r="B41" s="73"/>
      <c r="C41" s="73"/>
      <c r="D41" s="73"/>
      <c r="E41" s="73"/>
      <c r="F41" s="73"/>
      <c r="G41" s="73"/>
      <c r="H41" s="74"/>
      <c r="I41" s="61">
        <f>I40*0.18</f>
        <v>47528.5212</v>
      </c>
      <c r="J41" s="62"/>
      <c r="K41" s="63"/>
    </row>
    <row r="42" spans="1:11" ht="12.75">
      <c r="A42" s="75" t="s">
        <v>28</v>
      </c>
      <c r="B42" s="75"/>
      <c r="C42" s="75"/>
      <c r="D42" s="75"/>
      <c r="E42" s="75"/>
      <c r="F42" s="75"/>
      <c r="G42" s="75"/>
      <c r="H42" s="74"/>
      <c r="I42" s="58">
        <f>I40+I41</f>
        <v>311575.86120000004</v>
      </c>
      <c r="J42" s="59"/>
      <c r="K42" s="60"/>
    </row>
    <row r="45" spans="1:12" ht="12.7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1:12" ht="12.75">
      <c r="A47" s="46" t="s">
        <v>62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12.75">
      <c r="A48" s="38"/>
      <c r="B48" s="39"/>
      <c r="C48" s="39"/>
      <c r="D48" s="45" t="s">
        <v>39</v>
      </c>
      <c r="E48" s="45"/>
      <c r="F48" s="45"/>
      <c r="G48" s="45"/>
      <c r="H48" s="39"/>
      <c r="I48" s="38"/>
      <c r="J48" s="38"/>
      <c r="K48" s="38"/>
      <c r="L48" s="38"/>
    </row>
    <row r="49" spans="1:12" ht="12.75">
      <c r="A49" s="38"/>
      <c r="B49" s="39"/>
      <c r="C49" s="39"/>
      <c r="D49" s="39" t="s">
        <v>20</v>
      </c>
      <c r="E49" s="39"/>
      <c r="F49" s="39"/>
      <c r="G49" s="39"/>
      <c r="H49" s="39"/>
      <c r="I49" s="38"/>
      <c r="J49" s="38"/>
      <c r="K49" s="38"/>
      <c r="L49" s="38"/>
    </row>
    <row r="50" spans="1:12" ht="12.75">
      <c r="A50" s="38"/>
      <c r="B50" s="39"/>
      <c r="C50" s="39"/>
      <c r="D50" s="39"/>
      <c r="E50" s="39"/>
      <c r="F50" s="39"/>
      <c r="G50" s="39"/>
      <c r="H50" s="39"/>
      <c r="I50" s="38"/>
      <c r="J50" s="38"/>
      <c r="K50" s="38"/>
      <c r="L50" s="38"/>
    </row>
    <row r="51" spans="1:12" ht="12.75">
      <c r="A51" s="38"/>
      <c r="B51" s="39"/>
      <c r="C51" s="39"/>
      <c r="D51" s="39"/>
      <c r="E51" s="39"/>
      <c r="F51" s="39"/>
      <c r="G51" s="39"/>
      <c r="H51" s="39"/>
      <c r="I51" s="38"/>
      <c r="J51" s="38"/>
      <c r="K51" s="38"/>
      <c r="L51" s="38"/>
    </row>
    <row r="52" spans="1:12" ht="12.75">
      <c r="A52" s="38"/>
      <c r="B52" s="39"/>
      <c r="C52" s="39"/>
      <c r="D52" s="39"/>
      <c r="E52" s="39"/>
      <c r="F52" s="39"/>
      <c r="G52" s="39"/>
      <c r="H52" s="39"/>
      <c r="I52" s="38"/>
      <c r="J52" s="38"/>
      <c r="K52" s="38"/>
      <c r="L52" s="38"/>
    </row>
    <row r="53" spans="1:12" ht="12.75">
      <c r="A53" s="46" t="s">
        <v>63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12.75">
      <c r="A54" s="38"/>
      <c r="B54" s="39"/>
      <c r="C54" s="39"/>
      <c r="D54" s="46" t="s">
        <v>40</v>
      </c>
      <c r="E54" s="46"/>
      <c r="F54" s="46"/>
      <c r="G54" s="46"/>
      <c r="H54" s="39"/>
      <c r="I54" s="38"/>
      <c r="J54" s="38"/>
      <c r="K54" s="38"/>
      <c r="L54" s="38"/>
    </row>
    <row r="55" spans="1:12" ht="12.75">
      <c r="A55" s="38"/>
      <c r="B55" s="39"/>
      <c r="C55" s="39"/>
      <c r="D55" s="39" t="s">
        <v>20</v>
      </c>
      <c r="E55" s="39"/>
      <c r="F55" s="39"/>
      <c r="G55" s="39"/>
      <c r="H55" s="39"/>
      <c r="I55" s="38"/>
      <c r="J55" s="38"/>
      <c r="K55" s="38"/>
      <c r="L55" s="38"/>
    </row>
    <row r="56" spans="1:12" ht="12.75">
      <c r="A56" s="38"/>
      <c r="B56" s="39"/>
      <c r="C56" s="39"/>
      <c r="D56" s="39"/>
      <c r="E56" s="39"/>
      <c r="F56" s="39"/>
      <c r="G56" s="39"/>
      <c r="H56" s="39"/>
      <c r="I56" s="38"/>
      <c r="J56" s="38"/>
      <c r="K56" s="38"/>
      <c r="L56" s="38"/>
    </row>
  </sheetData>
  <sheetProtection/>
  <mergeCells count="72">
    <mergeCell ref="F32:G32"/>
    <mergeCell ref="F29:G29"/>
    <mergeCell ref="F34:G34"/>
    <mergeCell ref="I29:K29"/>
    <mergeCell ref="I31:K31"/>
    <mergeCell ref="A25:K25"/>
    <mergeCell ref="A24:K24"/>
    <mergeCell ref="B34:D34"/>
    <mergeCell ref="B35:D35"/>
    <mergeCell ref="F31:G31"/>
    <mergeCell ref="B30:D30"/>
    <mergeCell ref="F30:G30"/>
    <mergeCell ref="B32:D32"/>
    <mergeCell ref="B31:D31"/>
    <mergeCell ref="I32:K32"/>
    <mergeCell ref="A14:G14"/>
    <mergeCell ref="A10:F10"/>
    <mergeCell ref="I17:K17"/>
    <mergeCell ref="I19:K19"/>
    <mergeCell ref="B27:D28"/>
    <mergeCell ref="B29:D29"/>
    <mergeCell ref="H21:K21"/>
    <mergeCell ref="I22:K22"/>
    <mergeCell ref="I23:K23"/>
    <mergeCell ref="A17:G17"/>
    <mergeCell ref="F3:K3"/>
    <mergeCell ref="F4:K4"/>
    <mergeCell ref="I8:K8"/>
    <mergeCell ref="I10:K10"/>
    <mergeCell ref="I11:K11"/>
    <mergeCell ref="I13:K13"/>
    <mergeCell ref="A12:F12"/>
    <mergeCell ref="I37:K37"/>
    <mergeCell ref="I36:K36"/>
    <mergeCell ref="B36:D36"/>
    <mergeCell ref="F36:G36"/>
    <mergeCell ref="F37:G37"/>
    <mergeCell ref="F5:K5"/>
    <mergeCell ref="I7:K7"/>
    <mergeCell ref="I9:K9"/>
    <mergeCell ref="A16:H16"/>
    <mergeCell ref="I16:K16"/>
    <mergeCell ref="I38:K38"/>
    <mergeCell ref="I33:K33"/>
    <mergeCell ref="A42:H42"/>
    <mergeCell ref="B38:D38"/>
    <mergeCell ref="B39:D39"/>
    <mergeCell ref="F39:G39"/>
    <mergeCell ref="I40:K40"/>
    <mergeCell ref="A40:H40"/>
    <mergeCell ref="I42:K42"/>
    <mergeCell ref="B37:D37"/>
    <mergeCell ref="A26:K26"/>
    <mergeCell ref="I41:K41"/>
    <mergeCell ref="F35:G35"/>
    <mergeCell ref="I30:K30"/>
    <mergeCell ref="I34:K34"/>
    <mergeCell ref="I35:K35"/>
    <mergeCell ref="B33:D33"/>
    <mergeCell ref="F33:G33"/>
    <mergeCell ref="I39:K39"/>
    <mergeCell ref="A41:H41"/>
    <mergeCell ref="D54:G54"/>
    <mergeCell ref="A47:L47"/>
    <mergeCell ref="D48:G48"/>
    <mergeCell ref="A53:L53"/>
    <mergeCell ref="A27:A28"/>
    <mergeCell ref="E27:E28"/>
    <mergeCell ref="F28:G28"/>
    <mergeCell ref="I28:K28"/>
    <mergeCell ref="F27:K27"/>
    <mergeCell ref="F38:G38"/>
  </mergeCells>
  <printOptions/>
  <pageMargins left="0.68" right="0.34" top="0.51" bottom="0.53" header="0.31" footer="0.29"/>
  <pageSetup horizontalDpi="600" verticalDpi="600" orientation="portrait" paperSize="9" r:id="rId1"/>
  <headerFooter alignWithMargins="0"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2011-03-23T11:59:39Z</cp:lastPrinted>
  <dcterms:created xsi:type="dcterms:W3CDTF">2002-08-29T05:21:43Z</dcterms:created>
  <dcterms:modified xsi:type="dcterms:W3CDTF">2012-03-23T09:59:29Z</dcterms:modified>
  <cp:category/>
  <cp:version/>
  <cp:contentType/>
  <cp:contentStatus/>
</cp:coreProperties>
</file>